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wnCloud\GESTION Directiva ETSIT\Oficina Internacional y Prácticas\Internacional\Aplicación Movilidad Internacional\Documentos finales\"/>
    </mc:Choice>
  </mc:AlternateContent>
  <bookViews>
    <workbookView xWindow="0" yWindow="0" windowWidth="28800" windowHeight="11910" firstSheet="6" activeTab="6"/>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authors>
    <author>Jesús Fraile Ardanuy</author>
  </authors>
  <commentList>
    <comment ref="B10" authorId="0" shapeId="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authors>
    <author>Jesús Fraile Ardanuy</author>
  </authors>
  <commentList>
    <comment ref="A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authors>
    <author>Jesús Fraile Ardanuy</author>
  </authors>
  <commentList>
    <comment ref="L9"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<sst xmlns="http://schemas.openxmlformats.org/spreadsheetml/2006/main" count="1468" uniqueCount="1120">
  <si>
    <t>Código UPM</t>
  </si>
  <si>
    <t>Nombre</t>
  </si>
  <si>
    <t>Acrónimo Asig</t>
  </si>
  <si>
    <t>Créditos</t>
  </si>
  <si>
    <t>Semestre</t>
  </si>
  <si>
    <t>Curso</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</si>
  <si>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</si>
  <si>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</si>
  <si>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</si>
  <si>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</si>
  <si>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</si>
  <si>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</si>
  <si>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</si>
  <si>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</si>
  <si>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</si>
  <si>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</si>
  <si>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</si>
  <si>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</si>
  <si>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</si>
  <si>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</si>
  <si>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</si>
  <si>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</si>
  <si>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</si>
  <si>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</si>
  <si>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</si>
  <si>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</si>
  <si>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INGLÉS I</t>
  </si>
  <si>
    <t>IGL1</t>
  </si>
  <si>
    <t>FUNDAMENTOS DE GESTIÓN EMPRESARIAL</t>
  </si>
  <si>
    <t>FGST</t>
  </si>
  <si>
    <t>ELECTROMAGNETISMO</t>
  </si>
  <si>
    <t>ELMG</t>
  </si>
  <si>
    <t>ELECTRÓNICA E INSTRUMENTACIÓN BÁSICAS</t>
  </si>
  <si>
    <t>EINB</t>
  </si>
  <si>
    <t>SEÑALES Y SISTEMAS</t>
  </si>
  <si>
    <t>SSIT</t>
  </si>
  <si>
    <t>SEÑALES ALEATORIAS</t>
  </si>
  <si>
    <t>SALT</t>
  </si>
  <si>
    <t>INGLÉS II</t>
  </si>
  <si>
    <t>IGL2</t>
  </si>
  <si>
    <t>ELECTRÓNICA DIGITAL</t>
  </si>
  <si>
    <t>EDIG</t>
  </si>
  <si>
    <t>MÉTODOS MATEMÁTICOS</t>
  </si>
  <si>
    <t>MMAT</t>
  </si>
  <si>
    <t>ELECTRÓNICA ANALÓGICA</t>
  </si>
  <si>
    <t>ELAN</t>
  </si>
  <si>
    <t>TEORÍA DE LA COMUNICACIÓN</t>
  </si>
  <si>
    <t>TECM</t>
  </si>
  <si>
    <t>CAMPOS Y ONDAS EN TELECOMUNICACIÓN</t>
  </si>
  <si>
    <t>COTE</t>
  </si>
  <si>
    <t>REDES Y SERVICIOS DE TELECOMUNICACIÓN</t>
  </si>
  <si>
    <t>RSTC</t>
  </si>
  <si>
    <t>ANÁLISIS Y DISEÑO DE SOFTWARE</t>
  </si>
  <si>
    <t>ADSW</t>
  </si>
  <si>
    <t>CIRCUITOS ELECTRÓNICOS</t>
  </si>
  <si>
    <t>CELT</t>
  </si>
  <si>
    <t>SISTEMAS DIGITALES I</t>
  </si>
  <si>
    <t>SDG1</t>
  </si>
  <si>
    <t>TEORÍA DE LA INFORMACIÓN</t>
  </si>
  <si>
    <t>TINF</t>
  </si>
  <si>
    <t>TRATAMIÉNTO DIGITAL DE SEÑALES</t>
  </si>
  <si>
    <t>TSDÑ</t>
  </si>
  <si>
    <t>ANÁLISIS Y DISEÑO DE CIRCUITOS</t>
  </si>
  <si>
    <t>ADCT</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</si>
  <si>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</si>
  <si>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</si>
  <si>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</si>
  <si>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</si>
  <si>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</si>
  <si>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</si>
  <si>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</si>
  <si>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</si>
  <si>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</si>
  <si>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</si>
  <si>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</si>
  <si>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</si>
  <si>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</si>
  <si>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</si>
  <si>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</si>
  <si>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</si>
  <si>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</si>
  <si>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</si>
  <si>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</si>
  <si>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</si>
  <si>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</si>
  <si>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</si>
  <si>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</si>
  <si>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</si>
  <si>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</si>
  <si>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</si>
  <si>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</si>
  <si>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</si>
  <si>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</si>
  <si>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</si>
  <si>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</si>
  <si>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</si>
  <si>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</si>
  <si>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</si>
  <si>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</si>
  <si>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</si>
  <si>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</si>
  <si>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</si>
  <si>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</si>
  <si>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</si>
  <si>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</si>
  <si>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</si>
  <si>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</si>
  <si>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</si>
  <si>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</si>
  <si>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</si>
  <si>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</si>
  <si>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</si>
  <si>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</si>
  <si>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</si>
  <si>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</si>
  <si>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</si>
  <si>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</si>
  <si>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</si>
  <si>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</si>
  <si>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</si>
  <si>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</si>
  <si>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</si>
  <si>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</si>
  <si>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</si>
  <si>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</si>
  <si>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</si>
  <si>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</si>
  <si>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</si>
  <si>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</si>
  <si>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</si>
  <si>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</si>
  <si>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</si>
  <si>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</si>
  <si>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</si>
  <si>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</si>
  <si>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</si>
  <si>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</si>
  <si>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</si>
  <si>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</si>
  <si>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</si>
  <si>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</si>
  <si>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</si>
  <si>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</si>
  <si>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</si>
  <si>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</si>
  <si>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</si>
  <si>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HERRAMIENTAS PARA LA COMPUTACIÓN Y VISUALIZACIÓN</t>
  </si>
  <si>
    <t>HCOV</t>
  </si>
  <si>
    <t>DIBUJO POR ORDENADOR</t>
  </si>
  <si>
    <t>DBOR</t>
  </si>
  <si>
    <t>SISTEMAS DE CÁLCULO SIMBÓLICO</t>
  </si>
  <si>
    <t>SCAS</t>
  </si>
  <si>
    <t>TRABAJO DE FIN DE GRADO</t>
  </si>
  <si>
    <t>TFG</t>
  </si>
  <si>
    <t>1 y 2</t>
  </si>
  <si>
    <t>TECNOLOGÍAS WEB CLIENTE</t>
  </si>
  <si>
    <t>TEWC</t>
  </si>
  <si>
    <t>FOTÓNICA DE CONSUMO</t>
  </si>
  <si>
    <t>FOCO</t>
  </si>
  <si>
    <t>LABORATORIO DE TÉCNICAS ELECTRO TERMOQUÍMICAS</t>
  </si>
  <si>
    <t>LTET</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</si>
  <si>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</si>
  <si>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</si>
  <si>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</si>
  <si>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</si>
  <si>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</si>
  <si>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</si>
  <si>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</si>
  <si>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</si>
  <si>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</si>
  <si>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</si>
  <si>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</si>
  <si>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</si>
  <si>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INTRODUCCIÓN A LOS ENTORNOS INTELIGENTES</t>
  </si>
  <si>
    <t>IEIN</t>
  </si>
  <si>
    <t>GESTIÓN EFICAZ DE EQUIPOS DE TRABAJO</t>
  </si>
  <si>
    <t>GEET</t>
  </si>
  <si>
    <t xml:space="preserve">1 y 2 </t>
  </si>
  <si>
    <t>DESARROLLO PERSONAL Y GESTIÓN DE CARRERA</t>
  </si>
  <si>
    <t>DPGC</t>
  </si>
  <si>
    <t>CREATIVIDAD E INNOVACIÓN</t>
  </si>
  <si>
    <t>CRIN</t>
  </si>
  <si>
    <t>INFRAESTRUCTURA DE DATOS ESPACIALES</t>
  </si>
  <si>
    <t>IDE</t>
  </si>
  <si>
    <t>SISTEMAS BASADOS EN APRENDIZAJE AUTOMÁTICO</t>
  </si>
  <si>
    <t>SIBA</t>
  </si>
  <si>
    <t>INGENIERÍA DE LA MÚSICA</t>
  </si>
  <si>
    <t>IMUS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</si>
  <si>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</si>
  <si>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</si>
  <si>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</si>
  <si>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</si>
  <si>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</si>
  <si>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</si>
  <si>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</si>
  <si>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</si>
  <si>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</si>
  <si>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</si>
  <si>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</si>
  <si>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</si>
  <si>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</si>
  <si>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</si>
  <si>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</si>
  <si>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</si>
  <si>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</si>
  <si>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</si>
  <si>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</si>
  <si>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</si>
  <si>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</si>
  <si>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</si>
  <si>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</si>
  <si>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</si>
  <si>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</si>
  <si>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</si>
  <si>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</si>
  <si>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</si>
  <si>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</si>
  <si>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</si>
  <si>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</si>
  <si>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</si>
  <si>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</si>
  <si>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</si>
  <si>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</si>
  <si>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</si>
  <si>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</si>
  <si>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</si>
  <si>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</si>
  <si>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</si>
  <si>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</si>
  <si>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</si>
  <si>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</si>
  <si>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</si>
  <si>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</si>
  <si>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</si>
  <si>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</si>
  <si>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</si>
  <si>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</si>
  <si>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</si>
  <si>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</si>
  <si>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</si>
  <si>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</si>
  <si>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</si>
  <si>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</si>
  <si>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</si>
  <si>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BIOMÉCIDAS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</si>
  <si>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</si>
  <si>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</si>
  <si>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</si>
  <si>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</si>
  <si>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</si>
  <si>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</si>
  <si>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</si>
  <si>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</si>
  <si>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</si>
  <si>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</si>
  <si>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</si>
  <si>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</si>
  <si>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</si>
  <si>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</si>
  <si>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</si>
  <si>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</si>
  <si>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</si>
  <si>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</si>
  <si>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</si>
  <si>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</si>
  <si>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</si>
  <si>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</si>
  <si>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</si>
  <si>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</si>
  <si>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</si>
  <si>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</si>
  <si>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</si>
  <si>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</si>
  <si>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</si>
  <si>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</si>
  <si>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</si>
  <si>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</si>
  <si>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</si>
  <si>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</si>
  <si>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</si>
  <si>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</si>
  <si>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</si>
  <si>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</si>
  <si>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</si>
  <si>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</si>
  <si>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</si>
  <si>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</si>
  <si>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</si>
  <si>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</si>
  <si>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</si>
  <si>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</si>
  <si>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</si>
  <si>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</si>
  <si>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</si>
  <si>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</si>
  <si>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</si>
  <si>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</si>
  <si>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</si>
  <si>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</si>
  <si>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</si>
  <si>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</si>
  <si>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</si>
  <si>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</si>
  <si>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</si>
  <si>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</si>
  <si>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GESTIÓN DE PROYECTOS</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</si>
  <si>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</si>
  <si>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</si>
  <si>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</si>
  <si>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</si>
  <si>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</si>
  <si>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</si>
  <si>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</si>
  <si>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</si>
  <si>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</si>
  <si>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</si>
  <si>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</si>
  <si>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</si>
  <si>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</si>
  <si>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</si>
  <si>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</si>
  <si>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</si>
  <si>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</si>
  <si>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</si>
  <si>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</si>
  <si>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</si>
  <si>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</si>
  <si>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</si>
  <si>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</si>
  <si>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</si>
  <si>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</si>
  <si>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</si>
  <si>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</si>
  <si>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</si>
  <si>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</si>
  <si>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</si>
  <si>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</si>
  <si>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</si>
  <si>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</si>
  <si>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</si>
  <si>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</si>
  <si>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</si>
  <si>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</si>
  <si>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</si>
  <si>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</si>
  <si>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</si>
  <si>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</si>
  <si>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</si>
  <si>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</si>
  <si>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</si>
  <si>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</si>
  <si>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</si>
  <si>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</si>
  <si>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</si>
  <si>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</si>
  <si>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</si>
  <si>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</si>
  <si>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</si>
  <si>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</si>
  <si>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</si>
  <si>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</si>
  <si>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</si>
  <si>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</si>
  <si>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</si>
  <si>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</si>
  <si>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</si>
  <si>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</si>
  <si>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</si>
  <si>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</si>
  <si>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</si>
  <si>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</si>
  <si>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</si>
  <si>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</si>
  <si>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</si>
  <si>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</si>
  <si>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</si>
  <si>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</si>
  <si>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</si>
  <si>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</si>
  <si>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</si>
  <si>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</si>
  <si>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</si>
  <si>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</si>
  <si>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</si>
  <si>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</si>
  <si>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</si>
  <si>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</si>
  <si>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</si>
  <si>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</si>
  <si>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</si>
  <si>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</si>
  <si>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</si>
  <si>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</si>
  <si>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</si>
  <si>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</si>
  <si>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</si>
  <si>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</si>
  <si>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</si>
  <si>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</si>
  <si>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</si>
  <si>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</si>
  <si>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</si>
  <si>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</si>
  <si>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</si>
  <si>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</si>
  <si>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</si>
  <si>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</si>
  <si>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</si>
  <si>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</si>
  <si>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</si>
  <si>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</si>
  <si>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</si>
  <si>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</si>
  <si>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</si>
  <si>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</si>
  <si>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</si>
  <si>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</si>
  <si>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</si>
  <si>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APRENDIZAJE AUTOMÁTICO</t>
  </si>
  <si>
    <t>ARQUITECTURAS DE PROCESADO MASIVO DE DATOS</t>
  </si>
  <si>
    <t>COMPUTACIÓN EN LA NUBE</t>
  </si>
  <si>
    <t>DESARROLLO PROFESIONAL DEL INGENIERO DE DATOS</t>
  </si>
  <si>
    <t>EMPRENDIMIENTO Y MODELOS DE NEGOCIO</t>
  </si>
  <si>
    <t>ANÁLISIS Y VISUALIZACIÓN DE DATOS</t>
  </si>
  <si>
    <t>APLICACIONES SECTORIALES</t>
  </si>
  <si>
    <t>INGENIERÍA BIG DATA EN LA NUBE</t>
  </si>
  <si>
    <t>PROCESADO AVANZADO DE SEÑALES Y DATOS</t>
  </si>
  <si>
    <t>TÉCNICAS DE SOPORTE A LA DECISIÓN</t>
  </si>
  <si>
    <t>ANSE</t>
  </si>
  <si>
    <t>APAU</t>
  </si>
  <si>
    <t>APMD</t>
  </si>
  <si>
    <t>CNUB</t>
  </si>
  <si>
    <t>DPID</t>
  </si>
  <si>
    <t>EMN</t>
  </si>
  <si>
    <t>AVD</t>
  </si>
  <si>
    <t>APSE</t>
  </si>
  <si>
    <t>IBDN</t>
  </si>
  <si>
    <t>PASD</t>
  </si>
  <si>
    <t>TSDE</t>
  </si>
  <si>
    <t>PROYECTOS DE INGENIERÍA DE DATOS Y SISTEMAS</t>
  </si>
  <si>
    <t>PIDS</t>
  </si>
  <si>
    <t>CIBERSEGURIDAD Y PROTECCIÓN DE DATOS</t>
  </si>
  <si>
    <t>CIPD</t>
  </si>
  <si>
    <t>GESP</t>
  </si>
  <si>
    <t>MARCO ÉTICO Y LEGAL</t>
  </si>
  <si>
    <t>MAEL</t>
  </si>
  <si>
    <t>INGENIERÍA EN COOPERACIÓN PARA EL DESARROLLO</t>
  </si>
  <si>
    <t>ICD</t>
  </si>
  <si>
    <t>CMAV</t>
  </si>
  <si>
    <t>INS</t>
  </si>
  <si>
    <t>SIMULACIÓN Y PLANIFICACIÓN QUIRÚRGICA</t>
  </si>
  <si>
    <t>TRABAJO FIN DE GRADO</t>
  </si>
  <si>
    <t>Titulaciones con acuerdos de Movilidad Internacional</t>
  </si>
  <si>
    <t>Universidad Destino</t>
  </si>
  <si>
    <t>Oferta Movilidad Internacional</t>
  </si>
  <si>
    <t>Technische Universität Graz</t>
  </si>
  <si>
    <t>FH Joanneum</t>
  </si>
  <si>
    <t>MCI | THE ENTREPRENEURIAL SCHOOL</t>
  </si>
  <si>
    <t>Technische Universität Wien</t>
  </si>
  <si>
    <t xml:space="preserve">Université Libre de Bruxelles ULB - Ecole Polytechnique de Bruxelles </t>
  </si>
  <si>
    <t>Universiteit Gent</t>
  </si>
  <si>
    <t>Katholike Universiteit Leuven</t>
  </si>
  <si>
    <t>Université de Liège</t>
  </si>
  <si>
    <t>Université Catholique de Louvain - EPL</t>
  </si>
  <si>
    <t>Angel Kanchev University of Ruse</t>
  </si>
  <si>
    <t>Technical University of Sofia</t>
  </si>
  <si>
    <t>HES-SO Haute École Spécialisée de Suisse Occidentale - hepia</t>
  </si>
  <si>
    <t>École Polytechnique Fédérale de Lausanne EPFL</t>
  </si>
  <si>
    <t>Zürcher Hochschule für Angewandte Wissenschaften ZHAW</t>
  </si>
  <si>
    <t>Czech Technical University CTU</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</si>
  <si>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</si>
  <si>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</si>
  <si>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</si>
  <si>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</si>
  <si>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</si>
  <si>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</si>
  <si>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</si>
  <si>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</si>
  <si>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</si>
  <si>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</si>
  <si>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</si>
  <si>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</si>
  <si>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Aalborg University</t>
  </si>
  <si>
    <t>Technical University of Denmark - DTU</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</si>
  <si>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</si>
  <si>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</si>
  <si>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</si>
  <si>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</si>
  <si>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</si>
  <si>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</si>
  <si>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</si>
  <si>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</si>
  <si>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</si>
  <si>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</si>
  <si>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</si>
  <si>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</si>
  <si>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</si>
  <si>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</si>
  <si>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</si>
  <si>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</si>
  <si>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</si>
  <si>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</si>
  <si>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</si>
  <si>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</si>
  <si>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</si>
  <si>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</si>
  <si>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</si>
  <si>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</si>
  <si>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</si>
  <si>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</si>
  <si>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</si>
  <si>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</si>
  <si>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</si>
  <si>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</si>
  <si>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</si>
  <si>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</si>
  <si>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</si>
  <si>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</si>
  <si>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</si>
  <si>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</si>
  <si>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</si>
  <si>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</si>
  <si>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</si>
  <si>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</si>
  <si>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</si>
  <si>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</si>
  <si>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</si>
  <si>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</si>
  <si>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</si>
  <si>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</si>
  <si>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</si>
  <si>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</si>
  <si>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</si>
  <si>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</si>
  <si>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</si>
  <si>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</si>
  <si>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</si>
  <si>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</si>
  <si>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Univ. of Limerick</t>
  </si>
  <si>
    <t>Ss. Cyril and Methodius University in Skopje</t>
  </si>
  <si>
    <t xml:space="preserve">UiT Norges Arctic university of Norway </t>
  </si>
  <si>
    <t>Norwegian University of Science and Technology NTNU</t>
  </si>
  <si>
    <t>Technische Universiteit Eindhoven</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</si>
  <si>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</si>
  <si>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</si>
  <si>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</si>
  <si>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</si>
  <si>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</si>
  <si>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</si>
  <si>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</si>
  <si>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</si>
  <si>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</si>
  <si>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</si>
  <si>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</si>
  <si>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</si>
  <si>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</si>
  <si>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</si>
  <si>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Academia Tehnica Militara din Bucaresti MTA</t>
  </si>
  <si>
    <t>National University of Science and Technology POLITEHNICA Bucharest - UNSTPB</t>
  </si>
  <si>
    <t>Universitatea "Lucian Blaga" Sibiu</t>
  </si>
  <si>
    <t>University of Belgrade - School of Electrical Engineering</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</si>
  <si>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</si>
  <si>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</si>
  <si>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</si>
  <si>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</si>
  <si>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</si>
  <si>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</si>
  <si>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</si>
  <si>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Aalto University - School of Electrical Engineering</t>
  </si>
  <si>
    <t>South-Eastern Finland University of Applied Sciences XAMK</t>
  </si>
  <si>
    <t xml:space="preserve">University of Oulu </t>
  </si>
  <si>
    <t>Tampere University</t>
  </si>
  <si>
    <t>University of Ljubljana</t>
  </si>
  <si>
    <t>ITÜ İstanbul Teknik Üniversitesi</t>
  </si>
  <si>
    <t>Marmara Üniversitesi</t>
  </si>
  <si>
    <t>Yildiz Technical University</t>
  </si>
  <si>
    <t>Özyegin Üniversitesi</t>
  </si>
  <si>
    <t>Namik Kemal University</t>
  </si>
  <si>
    <t>Cranfield University</t>
  </si>
  <si>
    <t>Queen Mary University of London</t>
  </si>
  <si>
    <t>UNIVERSIDADE DE BRASILIA</t>
  </si>
  <si>
    <t>Instituto Tecnológico de Buenos Aires</t>
  </si>
  <si>
    <t>UNIVERSIDADE DE PASSO FUNDO (UPF)</t>
  </si>
  <si>
    <t>École Polytechnique Montreal</t>
  </si>
  <si>
    <t>Universidade de Sao Paulo USP</t>
  </si>
  <si>
    <t>Georgia Tech</t>
  </si>
  <si>
    <t>Universidade Estadual de Campinas UNICAMP</t>
  </si>
  <si>
    <t>Doshisha Universíty - Graduate School of  Science and Engineering</t>
  </si>
  <si>
    <t>Technology Keio University</t>
  </si>
  <si>
    <t>National Taiwan University</t>
  </si>
  <si>
    <t>University of California - Berkeley</t>
  </si>
  <si>
    <t>George Mason University</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</si>
  <si>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</si>
  <si>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</si>
  <si>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</si>
  <si>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</si>
  <si>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</si>
  <si>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</si>
  <si>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</si>
  <si>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UNSW: The University of New South Wales</t>
  </si>
  <si>
    <t>Universidad Privada Boliviana</t>
  </si>
  <si>
    <t>Instituto Nacional de Telecomunicações INATEL</t>
  </si>
  <si>
    <t>Universidade Federal do Rio de Janeiro UFRJ</t>
  </si>
  <si>
    <t>Pontificia Universidad Católica de Chile PUCC</t>
  </si>
  <si>
    <t>Universidad Técnica Federico Santa María UTFSM</t>
  </si>
  <si>
    <t>Pontifica Universidad Javeriana PUJ</t>
  </si>
  <si>
    <t>Universidad de los Andes UNIAND</t>
  </si>
  <si>
    <t>Instituto Politécnico Nacional IPN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</si>
  <si>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</si>
  <si>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</si>
  <si>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</si>
  <si>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</si>
  <si>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</si>
  <si>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</si>
  <si>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</si>
  <si>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</si>
  <si>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</si>
  <si>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</si>
  <si>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</si>
  <si>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</si>
  <si>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</si>
  <si>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</si>
  <si>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</si>
  <si>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</si>
  <si>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</si>
  <si>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</si>
  <si>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</si>
  <si>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</si>
  <si>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</si>
  <si>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</si>
  <si>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</si>
  <si>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</si>
  <si>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</si>
  <si>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</si>
  <si>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</si>
  <si>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</si>
  <si>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Universidad Tecnológica de Panamá UTP</t>
  </si>
  <si>
    <t>Universiti Sains Malaysia</t>
  </si>
  <si>
    <t>Universidad Nacional de Ingeniería</t>
  </si>
  <si>
    <t>Pontificia Universidad Católica del Perú PUCP</t>
  </si>
  <si>
    <t>Pontificia Universidad Católica Madre y Maestra PUCMM</t>
  </si>
  <si>
    <t>Universidad Simón Bolívar</t>
  </si>
  <si>
    <t>Link Syllabus</t>
  </si>
  <si>
    <t>Nombre de la asignatura</t>
  </si>
  <si>
    <t>Creditos (ECTS)</t>
  </si>
  <si>
    <t>Fecha último cambio</t>
  </si>
  <si>
    <t>Código (si se conoce)</t>
  </si>
  <si>
    <t>Fecha Cambio</t>
  </si>
  <si>
    <t>Nombre Asignatura</t>
  </si>
  <si>
    <t>Tipo</t>
  </si>
  <si>
    <t>Modalidad Movilidad</t>
  </si>
  <si>
    <t>Modalidad Movilidad Elegida</t>
  </si>
  <si>
    <t>C3-S5</t>
  </si>
  <si>
    <t>C3-S6</t>
  </si>
  <si>
    <t>C3-A</t>
  </si>
  <si>
    <t>C4-S7</t>
  </si>
  <si>
    <t>C4-S8</t>
  </si>
  <si>
    <t>C4-A</t>
  </si>
  <si>
    <t>C4-A-TFG</t>
  </si>
  <si>
    <t>C2-S1</t>
  </si>
  <si>
    <t>C2-S2</t>
  </si>
  <si>
    <t>C2-A</t>
  </si>
  <si>
    <t>C2-A-TFM</t>
  </si>
  <si>
    <t>DT-M</t>
  </si>
  <si>
    <t>Obligatoria</t>
  </si>
  <si>
    <t>Optativa</t>
  </si>
  <si>
    <t>GITST</t>
  </si>
  <si>
    <t>GIB</t>
  </si>
  <si>
    <t>GISD</t>
  </si>
  <si>
    <t>MUIT</t>
  </si>
  <si>
    <t>MUIB</t>
  </si>
  <si>
    <t>ETSI de Telecomunicación (ETSIT-UPM)</t>
  </si>
  <si>
    <t>OETM</t>
  </si>
  <si>
    <t>ORGANIZACIÓN DE EMPRESAS DE TECNOLOGÍA BIOMÉDICA</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</si>
  <si>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</si>
  <si>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</si>
  <si>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</si>
  <si>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</si>
  <si>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</si>
  <si>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</si>
  <si>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</si>
  <si>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</si>
  <si>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</si>
  <si>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</si>
  <si>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</si>
  <si>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</si>
  <si>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</si>
  <si>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</si>
  <si>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</si>
  <si>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</si>
  <si>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</si>
  <si>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</si>
  <si>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</si>
  <si>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</si>
  <si>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</si>
  <si>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</si>
  <si>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</si>
  <si>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</si>
  <si>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</si>
  <si>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</si>
  <si>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</si>
  <si>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</si>
  <si>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PROYECTOS PROFESIONALES EN IB</t>
  </si>
  <si>
    <t>PPIB</t>
  </si>
  <si>
    <t>TAIM</t>
  </si>
  <si>
    <t>LABORATORIO DE SEÑALES BIOMÉDICAS</t>
  </si>
  <si>
    <t>LSEÑ</t>
  </si>
  <si>
    <t>TEMAS AVANZADOS EN IMÁGENES BIOMÉDICAS II</t>
  </si>
  <si>
    <t>INTELIGENCIA AMBIENTAL</t>
  </si>
  <si>
    <t>INAM</t>
  </si>
  <si>
    <t>TECNOLOGÍAS ASISTIVAS</t>
  </si>
  <si>
    <t>TEAS</t>
  </si>
  <si>
    <t>LABORATORIO DE TELEMEDICINA</t>
  </si>
  <si>
    <t>LTEL</t>
  </si>
  <si>
    <t>BIOF</t>
  </si>
  <si>
    <t>LABORATORIO DE IMÁGENES MÉDICAS</t>
  </si>
  <si>
    <t>LINS</t>
  </si>
  <si>
    <t>MODELOS NUMÉRICOS PARA BIOMECÁNICA DE TEJIDOS Y DEL FLUJO SANGUÍNEO</t>
  </si>
  <si>
    <t>MNUB</t>
  </si>
  <si>
    <t>1 y2</t>
  </si>
  <si>
    <t xml:space="preserve"> </t>
  </si>
  <si>
    <t>MEDICINA REGENERATIVA</t>
  </si>
  <si>
    <t>MERE</t>
  </si>
  <si>
    <t>Nombre de la titulación (máster/grado)</t>
  </si>
  <si>
    <t>Página web de la titulación (máster/grado)</t>
  </si>
  <si>
    <t>ECTS Obl</t>
  </si>
  <si>
    <t>ECTS Opt</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</si>
  <si>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</si>
  <si>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2</t>
    </r>
    <r>
      <rPr>
        <sz val="11"/>
        <color rgb="FFC00000"/>
        <rFont val="Calibri"/>
        <family val="2"/>
        <scheme val="minor"/>
      </rPr>
      <t>. Rellene la tabla con los datos de la titulación(es) a cursar en destino</t>
    </r>
  </si>
  <si>
    <t>Nümero de créditos a cursar 
en Destino</t>
  </si>
  <si>
    <t>Nümero de Créditos ECTS 
a reconocer en ETSIT</t>
  </si>
  <si>
    <t>Num. ECTS OB</t>
  </si>
  <si>
    <t>Num. ECTS OP</t>
  </si>
  <si>
    <t>Competencias GITST</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</si>
  <si>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</si>
  <si>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</si>
  <si>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</si>
  <si>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</si>
  <si>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</si>
  <si>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</si>
  <si>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</si>
  <si>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</si>
  <si>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</si>
  <si>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</si>
  <si>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</si>
  <si>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CG13</t>
    </r>
    <r>
      <rPr>
        <sz val="10.5"/>
        <color rgb="FF464646"/>
        <rFont val="Arial"/>
        <family val="2"/>
      </rPr>
      <t>: Respeto medioambiental.</t>
    </r>
  </si>
  <si>
    <r>
      <rPr>
        <b/>
        <sz val="10.5"/>
        <color rgb="FF464646"/>
        <rFont val="Arial"/>
        <family val="2"/>
      </rPr>
      <t>CG12</t>
    </r>
    <r>
      <rPr>
        <sz val="10.5"/>
        <color rgb="FF464646"/>
        <rFont val="Arial"/>
        <family val="2"/>
      </rPr>
      <t>: Organización y planificación.</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</si>
  <si>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</si>
  <si>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</si>
  <si>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</si>
  <si>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</si>
  <si>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</si>
  <si>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</si>
  <si>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</si>
  <si>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</si>
  <si>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</si>
  <si>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</si>
  <si>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</si>
  <si>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</si>
  <si>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</si>
  <si>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</si>
  <si>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</si>
  <si>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</si>
  <si>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</si>
  <si>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</si>
  <si>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</si>
  <si>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</si>
  <si>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</si>
  <si>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</si>
  <si>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</si>
  <si>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</si>
  <si>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</si>
  <si>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</si>
  <si>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</si>
  <si>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</si>
  <si>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</si>
  <si>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</si>
  <si>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</si>
  <si>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</si>
  <si>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</si>
  <si>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</si>
  <si>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</si>
  <si>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</si>
  <si>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</si>
  <si>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</si>
  <si>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</si>
  <si>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</si>
  <si>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</si>
  <si>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</si>
  <si>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</si>
  <si>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</si>
  <si>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</si>
  <si>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</si>
  <si>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</si>
  <si>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</si>
  <si>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</si>
  <si>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</si>
  <si>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</si>
  <si>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</si>
  <si>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</si>
  <si>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</si>
  <si>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</si>
  <si>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</si>
  <si>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</si>
  <si>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</si>
  <si>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</si>
  <si>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</si>
  <si>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</si>
  <si>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</si>
  <si>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</si>
  <si>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</si>
  <si>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</si>
  <si>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</si>
  <si>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</si>
  <si>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</si>
  <si>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</si>
  <si>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</si>
  <si>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</si>
  <si>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</si>
  <si>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</si>
  <si>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</si>
  <si>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</si>
  <si>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</si>
  <si>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</si>
  <si>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</si>
  <si>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</si>
  <si>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</si>
  <si>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</si>
  <si>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</si>
  <si>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</si>
  <si>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</si>
  <si>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</si>
  <si>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</si>
  <si>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</si>
  <si>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</si>
  <si>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</si>
  <si>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</si>
  <si>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</si>
  <si>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</si>
  <si>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</si>
  <si>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</si>
  <si>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</si>
  <si>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</si>
  <si>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</si>
  <si>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</si>
  <si>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</si>
  <si>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</si>
  <si>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</si>
  <si>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</si>
  <si>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</si>
  <si>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</si>
  <si>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</si>
  <si>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</si>
  <si>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</si>
  <si>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</si>
  <si>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</si>
  <si>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</si>
  <si>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</si>
  <si>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</si>
  <si>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</si>
  <si>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</si>
  <si>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</si>
  <si>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</si>
  <si>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</si>
  <si>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</si>
  <si>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</si>
  <si>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</si>
  <si>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</si>
  <si>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</si>
  <si>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</si>
  <si>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</si>
  <si>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</si>
  <si>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</si>
  <si>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</si>
  <si>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</si>
  <si>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</si>
  <si>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</si>
  <si>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</si>
  <si>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</si>
  <si>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</si>
  <si>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</si>
  <si>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</si>
  <si>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</si>
  <si>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</si>
  <si>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</si>
  <si>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</si>
  <si>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</si>
  <si>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</si>
  <si>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</si>
  <si>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</si>
  <si>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</si>
  <si>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</si>
  <si>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</si>
  <si>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</si>
  <si>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</si>
  <si>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</si>
  <si>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</si>
  <si>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</si>
  <si>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</si>
  <si>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</si>
  <si>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</si>
  <si>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</si>
  <si>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</si>
  <si>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</si>
  <si>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</si>
  <si>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</si>
  <si>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</si>
  <si>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</si>
  <si>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</si>
  <si>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GISD</t>
  </si>
  <si>
    <t>Competencias GIB</t>
  </si>
  <si>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</si>
  <si>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</si>
  <si>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</si>
  <si>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</si>
  <si>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</si>
  <si>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</si>
  <si>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</si>
  <si>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</si>
  <si>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</si>
  <si>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</si>
  <si>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</si>
  <si>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</si>
  <si>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</si>
  <si>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</si>
  <si>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</si>
  <si>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</si>
  <si>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</si>
  <si>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</si>
  <si>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</si>
  <si>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</si>
  <si>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</si>
  <si>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</si>
  <si>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</si>
  <si>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</si>
  <si>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</si>
  <si>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</si>
  <si>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</si>
  <si>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</si>
  <si>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</si>
  <si>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</si>
  <si>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</si>
  <si>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</si>
  <si>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</si>
  <si>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</si>
  <si>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</si>
  <si>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</si>
  <si>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</si>
  <si>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</si>
  <si>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</si>
  <si>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</si>
  <si>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</si>
  <si>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</si>
  <si>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</si>
  <si>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</si>
  <si>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</si>
  <si>
    <t>Itinerario</t>
  </si>
  <si>
    <t>No aplica</t>
  </si>
  <si>
    <t>GITST-Itinerario en Telemática</t>
  </si>
  <si>
    <t>Especialidad dentro máster/grado</t>
  </si>
  <si>
    <t>Departamento 
(si se conoce)</t>
  </si>
  <si>
    <t>Página web de la titulación 
(máster/grado)</t>
  </si>
  <si>
    <t>MOVILIDAD 3A</t>
  </si>
  <si>
    <t>MOVILIDAD 3B</t>
  </si>
  <si>
    <t>MOVILIDAD 4,5A</t>
  </si>
  <si>
    <t>MOVILIDAD 4,5B</t>
  </si>
  <si>
    <t>MOVILIDAD 6A</t>
  </si>
  <si>
    <t>MOVILIDAD 6B</t>
  </si>
  <si>
    <t>MOVILIDAD 4</t>
  </si>
  <si>
    <t>MOVILIDAD 2</t>
  </si>
  <si>
    <t>MOVILIDAD 1</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</si>
  <si>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</si>
  <si>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</si>
  <si>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</si>
  <si>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</si>
  <si>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</si>
  <si>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</si>
  <si>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</si>
  <si>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</si>
  <si>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</si>
  <si>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</si>
  <si>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</si>
  <si>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</si>
  <si>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</si>
  <si>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</si>
  <si>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</si>
  <si>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Comentarios (EVALUADOR)</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</si>
  <si>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</si>
  <si>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</si>
  <si>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</si>
  <si>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</si>
  <si>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</si>
  <si>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</si>
  <si>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</si>
  <si>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</si>
  <si>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</si>
  <si>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</si>
  <si>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</si>
  <si>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</si>
  <si>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</si>
  <si>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</si>
  <si>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GITST-It. Sistemas de Telecomunicación</t>
  </si>
  <si>
    <t>GITST-It. Sistemas Electrónicos</t>
  </si>
  <si>
    <t>GITST-It. Sistemas Audiovisuales</t>
  </si>
  <si>
    <t>GIB- It.  Bioinstrumentación, Biomateriales y Biomecánica</t>
  </si>
  <si>
    <t>GIB- It. Ing. de Datos y Salud Digital</t>
  </si>
  <si>
    <t>GIB-It. imágenes biomédicas</t>
  </si>
  <si>
    <t>MUIT-Bl. Intsf. SEÑALES Y COMUNICACIONES</t>
  </si>
  <si>
    <t>MUIT-Bl. Intsf.  MACHINE LEARNING AND MULTIMEDIA DATA SCIENCE</t>
  </si>
  <si>
    <t>MUIT-Bl. Intsf. TELEMÁTICA</t>
  </si>
  <si>
    <t>MUIT-Bl. Intsf. ELECTRÓNICA II</t>
  </si>
  <si>
    <t>MUIT-Bl. Intsf.  BIOINGENIERÍA</t>
  </si>
  <si>
    <t>MUIT-Bl. Intsf. GESTIÓN, INNOVACIÓN Y NEGOCIO TIC</t>
  </si>
  <si>
    <r>
      <t>Itinerario (</t>
    </r>
    <r>
      <rPr>
        <b/>
        <sz val="11"/>
        <color theme="1"/>
        <rFont val="Calibri"/>
        <family val="2"/>
        <scheme val="minor"/>
      </rPr>
      <t>4º GITST-4º GIB</t>
    </r>
    <r>
      <rPr>
        <sz val="11"/>
        <color theme="1"/>
        <rFont val="Calibri"/>
        <family val="2"/>
        <scheme val="minor"/>
      </rPr>
      <t>)</t>
    </r>
  </si>
  <si>
    <r>
      <t>Área (</t>
    </r>
    <r>
      <rPr>
        <b/>
        <sz val="11"/>
        <color theme="1"/>
        <rFont val="Calibri"/>
        <family val="2"/>
        <scheme val="minor"/>
      </rPr>
      <t>MUIT</t>
    </r>
    <r>
      <rPr>
        <sz val="11"/>
        <color theme="1"/>
        <rFont val="Calibri"/>
        <family val="2"/>
        <scheme val="minor"/>
      </rPr>
      <t>)</t>
    </r>
  </si>
  <si>
    <t>Total</t>
  </si>
  <si>
    <t>Créd. (ECTS)</t>
  </si>
  <si>
    <t>Departamento (opt.)</t>
  </si>
  <si>
    <t>Especialidad dentro del máster/grado (opt.)</t>
  </si>
  <si>
    <t>Otro PF previo</t>
  </si>
  <si>
    <t>Sí</t>
  </si>
  <si>
    <t>No</t>
  </si>
  <si>
    <t>¿Está basado este Proyecto Formativo en el de algún otro estudiante de cursos previos? 
(en caso afirmativo, indicar apellidos, nombre y curso académico)</t>
  </si>
  <si>
    <t>Apellidos</t>
  </si>
  <si>
    <t>Curso Académico</t>
  </si>
  <si>
    <r>
      <rPr>
        <b/>
        <sz val="11"/>
        <color rgb="FFC00000"/>
        <rFont val="Calibri"/>
        <family val="2"/>
        <scheme val="minor"/>
      </rPr>
      <t xml:space="preserve">Paso 3. </t>
    </r>
    <r>
      <rPr>
        <sz val="11"/>
        <color rgb="FFC00000"/>
        <rFont val="Calibri"/>
        <family val="2"/>
        <scheme val="minor"/>
      </rPr>
      <t>Información Proyecto Formativo Previo</t>
    </r>
  </si>
  <si>
    <r>
      <rPr>
        <b/>
        <sz val="11"/>
        <color rgb="FFC00000"/>
        <rFont val="Calibri"/>
        <family val="2"/>
        <scheme val="minor"/>
      </rPr>
      <t>Paso 4</t>
    </r>
    <r>
      <rPr>
        <sz val="11"/>
        <color rgb="FFC00000"/>
        <rFont val="Calibri"/>
        <family val="2"/>
        <scheme val="minor"/>
      </rPr>
      <t>. Selección tu titulación en la ETSIT</t>
    </r>
  </si>
  <si>
    <r>
      <rPr>
        <b/>
        <sz val="11"/>
        <color rgb="FFC00000"/>
        <rFont val="Calibri"/>
        <family val="2"/>
        <scheme val="minor"/>
      </rPr>
      <t>Paso 5</t>
    </r>
    <r>
      <rPr>
        <sz val="11"/>
        <color rgb="FFC00000"/>
        <rFont val="Calibri"/>
        <family val="2"/>
        <scheme val="minor"/>
      </rPr>
      <t>. Selección tu modalidad de movilidad elegida</t>
    </r>
  </si>
  <si>
    <t>AT</t>
  </si>
  <si>
    <t>BE</t>
  </si>
  <si>
    <t>BG</t>
  </si>
  <si>
    <t>CH</t>
  </si>
  <si>
    <t>CZ</t>
  </si>
  <si>
    <t>DE</t>
  </si>
  <si>
    <t>DK</t>
  </si>
  <si>
    <t>FR</t>
  </si>
  <si>
    <t>GR</t>
  </si>
  <si>
    <t>IE</t>
  </si>
  <si>
    <t>MK</t>
  </si>
  <si>
    <t>NO</t>
  </si>
  <si>
    <t>NL</t>
  </si>
  <si>
    <t>PT</t>
  </si>
  <si>
    <t>PL</t>
  </si>
  <si>
    <t>RO</t>
  </si>
  <si>
    <t>RS</t>
  </si>
  <si>
    <t>SE</t>
  </si>
  <si>
    <t>FI</t>
  </si>
  <si>
    <t>SI</t>
  </si>
  <si>
    <t>TR</t>
  </si>
  <si>
    <t>UK</t>
  </si>
  <si>
    <t>BR</t>
  </si>
  <si>
    <t>AR</t>
  </si>
  <si>
    <t>CA</t>
  </si>
  <si>
    <t>FR y US</t>
  </si>
  <si>
    <t>JP</t>
  </si>
  <si>
    <t>TW</t>
  </si>
  <si>
    <t>US</t>
  </si>
  <si>
    <t>MX</t>
  </si>
  <si>
    <t>AU</t>
  </si>
  <si>
    <t>BO</t>
  </si>
  <si>
    <t>CL</t>
  </si>
  <si>
    <t>CO</t>
  </si>
  <si>
    <t>CN</t>
  </si>
  <si>
    <t>ES</t>
  </si>
  <si>
    <t>PA</t>
  </si>
  <si>
    <t>MY</t>
  </si>
  <si>
    <t>PE</t>
  </si>
  <si>
    <t>Rep Dom</t>
  </si>
  <si>
    <t>VE</t>
  </si>
  <si>
    <r>
      <rPr>
        <b/>
        <sz val="11"/>
        <color rgb="FFC00000"/>
        <rFont val="Calibri"/>
        <family val="2"/>
        <scheme val="minor"/>
      </rPr>
      <t>Paso 6</t>
    </r>
    <r>
      <rPr>
        <sz val="11"/>
        <color rgb="FFC00000"/>
        <rFont val="Calibri"/>
        <family val="2"/>
        <scheme val="minor"/>
      </rPr>
      <t>. Selecciona tu itinerario (sólo 4ºGITST-GIB)</t>
    </r>
  </si>
  <si>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</si>
  <si>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</si>
  <si>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r>
      <rPr>
        <b/>
        <sz val="11"/>
        <color rgb="FFC00000"/>
        <rFont val="Calibri"/>
        <family val="2"/>
        <scheme val="minor"/>
      </rPr>
      <t>Paso 8</t>
    </r>
    <r>
      <rPr>
        <sz val="11"/>
        <color rgb="FFC00000"/>
        <rFont val="Calibri"/>
        <family val="2"/>
        <scheme val="minor"/>
      </rPr>
      <t>. Alumno MUIT. Elige tu itinerario en función de las asignaturas destino elegidas</t>
    </r>
  </si>
  <si>
    <t>Número de asignaturas a 
reconocer en la ETSIT</t>
  </si>
  <si>
    <t>Número de asignaturas a 
cursar en destino</t>
  </si>
  <si>
    <t>Asignatura</t>
  </si>
  <si>
    <t>Competencia 1</t>
  </si>
  <si>
    <t>Competencia 2</t>
  </si>
  <si>
    <t>Competencia 3</t>
  </si>
  <si>
    <t>Competencia 4</t>
  </si>
  <si>
    <t>Competencias Generales</t>
  </si>
  <si>
    <t>Competencias Transversales</t>
  </si>
  <si>
    <t xml:space="preserve">Compentecias Específicas </t>
  </si>
  <si>
    <t>CE1: Capacidad para aplicar métodos de la teoría de la información, la modulación adaptativa y codificación de canal, así como técnicas avanzadas de procesado digital de señal a los sistemas de comunicaciones y audiovisuales.</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</si>
  <si>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</si>
  <si>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Num. Asig</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</si>
  <si>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</si>
  <si>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CT5: Capacidad para gestionar la información, identificando las fuentes necesarias, los principales tipos de documentos técnicos y científicos, de una manera adecuada y eficiente.</t>
  </si>
  <si>
    <t>PROG. INTER. OPTATIVA I  (6) / EXCHANGE PROGRAMMES ELECTIVE I</t>
  </si>
  <si>
    <t>PROG. INTER. OPTATIVA II (6) / EXCHANGE PROGRAMMES ELECTIVE II</t>
  </si>
  <si>
    <t>PROG. INTER. OPTATIVA III  (6)  / EXCHANGE PROGRAMMES ELECTIVE III</t>
  </si>
  <si>
    <t>PROG. INTER. OPTATIVA IV  (3)/ EXCHANGE PROGRAMMES ELECTIVE IV</t>
  </si>
  <si>
    <t>PROG. INTER. OPTATIVA V (3) / EXCHANGE PROGRAMMES ELECTIVE V</t>
  </si>
  <si>
    <t>PROG. INTER. OPTATIVA VI (4.5) / EXCHANGE PROGRAMMES ELECTIVE VI</t>
  </si>
  <si>
    <t>PROG. INTER. OPTATIVA VII (4.5) / EXCHANGE PROGRAMMES ELECTIVE VII</t>
  </si>
  <si>
    <t>PROG. INTER. OPTATIVA VIII (15)/ EXCHANGE PROGRAMMES ELECTIVE VIII</t>
  </si>
  <si>
    <t>SE - Mälardalen University</t>
  </si>
  <si>
    <t>https://www.mdu.se/en/malardalen-university/education/courses?kod=DVA489</t>
  </si>
  <si>
    <t>Websecurity</t>
  </si>
  <si>
    <t>TC</t>
  </si>
  <si>
    <t>D</t>
  </si>
  <si>
    <t>2023-24</t>
  </si>
  <si>
    <t>Trustworthy Artificial Intelligence</t>
  </si>
  <si>
    <t>Project Methodology in Innovation and Design</t>
  </si>
  <si>
    <t>Software Engineering 2: Project Teamwork</t>
  </si>
  <si>
    <t>DVA489</t>
  </si>
  <si>
    <t>DVA507</t>
  </si>
  <si>
    <t>ITE434</t>
  </si>
  <si>
    <t>DVA 313</t>
  </si>
  <si>
    <t>https://www.mdu.se/en/malardalen-university/education/course-syllabus?id=31447</t>
  </si>
  <si>
    <t>https://www.mdu.se/en/malardalen-university/education/course-syllabus?id=29187</t>
  </si>
  <si>
    <t>DVA479</t>
  </si>
  <si>
    <t>https://www.mdu.se/utbildning/kurser?kod=ITE434</t>
  </si>
  <si>
    <t>Predicitve Data Analytics</t>
  </si>
  <si>
    <t>https://www.mdu.se/en/malardalen-university/education/courses?kod=DVA478</t>
  </si>
  <si>
    <t>DVA 478</t>
  </si>
  <si>
    <t>https://www.mdu.se/en/malardalen-university/education/courses?kod=DVA313</t>
  </si>
  <si>
    <t>https://www.mdu.se/en/malardalen-university/education/international/programme/masters-programme-in-software-engineering</t>
  </si>
  <si>
    <t>Software Eng.</t>
  </si>
  <si>
    <t>Computer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</si>
</sst>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sz val="11"/>
      <color rgb="FF002060"/>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4" fillId="0" borderId="0" applyNumberFormat="0" applyFill="0" applyBorder="0" applyAlignment="0" applyProtection="0"/>
  </cellStyleXfs>
  <cellXfs count="240">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1" fillId="2" borderId="1" xfId="0" applyFont="1" applyFill="1" applyBorder="1" applyProtection="1"/>
    <xf numFmtId="0" fontId="1" fillId="2" borderId="1" xfId="0" applyFont="1" applyFill="1" applyBorder="1" applyAlignment="1" applyProtection="1">
      <alignment horizontal="center"/>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Border="1" applyAlignment="1">
      <alignment horizontal="center"/>
    </xf>
    <xf numFmtId="0" fontId="5" fillId="0" borderId="0" xfId="0" applyFont="1" applyBorder="1" applyAlignment="1">
      <alignment horizontal="center"/>
    </xf>
    <xf numFmtId="0" fontId="3" fillId="3" borderId="2" xfId="0" applyFont="1" applyFill="1" applyBorder="1"/>
    <xf numFmtId="0" fontId="0" fillId="0" borderId="0" xfId="0" applyBorder="1"/>
    <xf numFmtId="0" fontId="0" fillId="0" borderId="0" xfId="0"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0" fillId="0" borderId="0" xfId="0" applyFont="1"/>
    <xf numFmtId="0" fontId="3" fillId="3" borderId="2" xfId="0" applyFont="1" applyFill="1" applyBorder="1" applyAlignment="1">
      <alignment horizontal="center"/>
    </xf>
    <xf numFmtId="0" fontId="3" fillId="3" borderId="3"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Fill="1" applyBorder="1" applyAlignment="1"/>
    <xf numFmtId="0" fontId="2" fillId="0" borderId="0" xfId="0" applyFont="1" applyFill="1" applyBorder="1" applyAlignment="1"/>
    <xf numFmtId="0" fontId="8" fillId="0" borderId="0" xfId="0" applyFont="1" applyBorder="1" applyAlignment="1"/>
    <xf numFmtId="0" fontId="0" fillId="0" borderId="0" xfId="0" applyFill="1"/>
    <xf numFmtId="0" fontId="8" fillId="0" borderId="0" xfId="0" applyFont="1" applyFill="1" applyBorder="1" applyAlignment="1"/>
    <xf numFmtId="0" fontId="0" fillId="12" borderId="0" xfId="0" applyFill="1" applyAlignment="1" applyProtection="1">
      <alignment horizontal="center"/>
    </xf>
    <xf numFmtId="0" fontId="0" fillId="12" borderId="0" xfId="0" applyFill="1" applyAlignment="1">
      <alignment horizontal="left"/>
    </xf>
    <xf numFmtId="0" fontId="0" fillId="12" borderId="0" xfId="0" applyFill="1" applyAlignment="1">
      <alignment horizontal="center"/>
    </xf>
    <xf numFmtId="0" fontId="1" fillId="12" borderId="0" xfId="0" applyFont="1" applyFill="1" applyAlignment="1">
      <alignment horizontal="left"/>
    </xf>
    <xf numFmtId="0" fontId="0" fillId="12" borderId="0" xfId="0" applyFill="1" applyAlignment="1" applyProtection="1">
      <alignment horizontal="left"/>
    </xf>
    <xf numFmtId="0" fontId="1" fillId="12" borderId="0" xfId="0" applyFont="1" applyFill="1" applyAlignment="1" applyProtection="1">
      <alignment horizontal="left"/>
    </xf>
    <xf numFmtId="0" fontId="1" fillId="12" borderId="0" xfId="0" applyFont="1" applyFill="1" applyAlignment="1" applyProtection="1">
      <alignment horizontal="center"/>
    </xf>
    <xf numFmtId="0" fontId="5" fillId="0" borderId="6" xfId="0" applyFont="1" applyBorder="1" applyAlignment="1">
      <alignment horizontal="center"/>
    </xf>
    <xf numFmtId="0" fontId="5" fillId="0" borderId="6" xfId="0" applyFont="1" applyFill="1" applyBorder="1" applyAlignment="1">
      <alignment horizontal="center"/>
    </xf>
    <xf numFmtId="0" fontId="1" fillId="2" borderId="0" xfId="0" applyFont="1" applyFill="1" applyAlignment="1">
      <alignment horizontal="center"/>
    </xf>
    <xf numFmtId="0" fontId="1" fillId="1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0" xfId="0" applyFont="1" applyFill="1" applyAlignment="1">
      <alignment horizontal="left"/>
    </xf>
    <xf numFmtId="0" fontId="0" fillId="12" borderId="0" xfId="0" applyFont="1" applyFill="1" applyAlignment="1">
      <alignment horizontal="center"/>
    </xf>
    <xf numFmtId="0" fontId="0" fillId="0" borderId="0" xfId="0" applyFill="1" applyBorder="1"/>
    <xf numFmtId="0" fontId="8" fillId="0" borderId="0" xfId="0" applyFont="1" applyFill="1" applyBorder="1"/>
    <xf numFmtId="0" fontId="0" fillId="0" borderId="0" xfId="0" applyAlignment="1"/>
    <xf numFmtId="0" fontId="0" fillId="12" borderId="40" xfId="0" applyFill="1" applyBorder="1" applyAlignment="1">
      <alignment horizontal="center"/>
    </xf>
    <xf numFmtId="0" fontId="22" fillId="15" borderId="41" xfId="0" applyFont="1" applyFill="1" applyBorder="1" applyAlignment="1">
      <alignment horizontal="center"/>
    </xf>
    <xf numFmtId="0" fontId="3" fillId="3" borderId="14" xfId="0" applyFont="1" applyFill="1" applyBorder="1" applyAlignment="1"/>
    <xf numFmtId="0" fontId="3" fillId="3" borderId="15" xfId="0" applyFont="1" applyFill="1" applyBorder="1" applyAlignment="1"/>
    <xf numFmtId="0" fontId="8" fillId="0" borderId="0" xfId="0" applyFont="1" applyBorder="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1" fillId="0" borderId="14"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3"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Fill="1" applyBorder="1" applyAlignment="1" applyProtection="1">
      <protection locked="0"/>
    </xf>
    <xf numFmtId="0" fontId="0" fillId="12" borderId="56" xfId="0" applyFill="1" applyBorder="1" applyAlignment="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24" xfId="0" applyBorder="1" applyProtection="1">
      <protection locked="0"/>
    </xf>
    <xf numFmtId="0" fontId="4" fillId="14" borderId="17" xfId="0" applyFont="1" applyFill="1" applyBorder="1" applyAlignment="1">
      <alignment horizontal="center"/>
    </xf>
    <xf numFmtId="0" fontId="0" fillId="16" borderId="28" xfId="0" applyFill="1" applyBorder="1" applyProtection="1">
      <protection locked="0"/>
    </xf>
    <xf numFmtId="0" fontId="0" fillId="16" borderId="15" xfId="0" applyFill="1" applyBorder="1" applyProtection="1">
      <protection locked="0"/>
    </xf>
    <xf numFmtId="0" fontId="0" fillId="16" borderId="36" xfId="0" applyFill="1" applyBorder="1" applyProtection="1">
      <protection locked="0"/>
    </xf>
    <xf numFmtId="0" fontId="0" fillId="0" borderId="63" xfId="0" applyBorder="1" applyProtection="1">
      <protection locked="0"/>
    </xf>
    <xf numFmtId="0" fontId="0" fillId="12" borderId="64" xfId="0" applyFill="1" applyBorder="1" applyAlignment="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5"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4" fontId="27" fillId="16" borderId="28" xfId="0" applyNumberFormat="1" applyFont="1" applyFill="1" applyBorder="1" applyProtection="1">
      <protection locked="0"/>
    </xf>
    <xf numFmtId="0" fontId="20" fillId="0" borderId="26" xfId="0" applyFont="1" applyBorder="1" applyProtection="1">
      <protection locked="0"/>
    </xf>
    <xf numFmtId="0" fontId="20" fillId="0" borderId="27" xfId="0" applyFont="1" applyBorder="1" applyProtection="1">
      <protection locked="0"/>
    </xf>
    <xf numFmtId="0" fontId="24" fillId="0" borderId="2" xfId="3" applyFont="1" applyBorder="1" applyAlignment="1" applyProtection="1">
      <alignment horizont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0" fillId="0" borderId="67" xfId="0" applyBorder="1" applyProtection="1">
      <protection locked="0"/>
    </xf>
    <xf numFmtId="0" fontId="0" fillId="0" borderId="68" xfId="0" applyBorder="1" applyProtection="1">
      <protection locked="0"/>
    </xf>
    <xf numFmtId="0" fontId="0" fillId="16" borderId="69" xfId="0" applyFill="1" applyBorder="1" applyProtection="1">
      <protection locked="0"/>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6" borderId="19" xfId="0" applyFill="1" applyBorder="1" applyAlignment="1">
      <alignment horizontal="center"/>
    </xf>
    <xf numFmtId="0" fontId="0" fillId="6" borderId="0" xfId="0" applyFill="1" applyBorder="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Border="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1" fillId="5" borderId="45" xfId="0" applyFont="1" applyFill="1" applyBorder="1" applyAlignment="1" applyProtection="1">
      <alignment horizontal="center"/>
      <protection locked="0"/>
    </xf>
    <xf numFmtId="0" fontId="1" fillId="5" borderId="46" xfId="0" applyFont="1" applyFill="1" applyBorder="1" applyAlignment="1" applyProtection="1">
      <alignment horizontal="center"/>
      <protection locked="0"/>
    </xf>
    <xf numFmtId="0" fontId="1" fillId="5" borderId="47" xfId="0" applyFont="1" applyFill="1" applyBorder="1" applyAlignment="1" applyProtection="1">
      <alignment horizontal="center"/>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62" xfId="0" applyBorder="1" applyAlignment="1">
      <alignment horizontal="center" vertical="center"/>
    </xf>
    <xf numFmtId="0" fontId="25" fillId="9" borderId="19" xfId="1" applyFont="1" applyBorder="1" applyAlignment="1">
      <alignment horizontal="center" vertical="center"/>
    </xf>
    <xf numFmtId="0" fontId="25" fillId="9" borderId="8" xfId="1" applyFont="1" applyBorder="1" applyAlignment="1">
      <alignment horizontal="center" vertical="center"/>
    </xf>
    <xf numFmtId="0" fontId="25" fillId="9" borderId="20" xfId="1" applyFont="1" applyBorder="1" applyAlignment="1">
      <alignment horizontal="center" vertical="center"/>
    </xf>
    <xf numFmtId="0" fontId="25"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2" borderId="0"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16" borderId="0" xfId="0" applyFill="1" applyBorder="1" applyAlignment="1" applyProtection="1">
      <alignment horizontal="center" vertical="center"/>
      <protection locked="0"/>
    </xf>
    <xf numFmtId="0" fontId="0" fillId="16" borderId="37" xfId="0" applyFill="1" applyBorder="1" applyAlignment="1" applyProtection="1">
      <alignment horizontal="center" vertical="center"/>
      <protection locked="0"/>
    </xf>
    <xf numFmtId="0" fontId="0" fillId="8" borderId="0" xfId="0" applyFill="1" applyBorder="1" applyAlignment="1">
      <alignment horizontal="center" vertical="center"/>
    </xf>
    <xf numFmtId="0" fontId="0" fillId="8" borderId="37" xfId="0" applyFill="1" applyBorder="1" applyAlignment="1">
      <alignment horizontal="center" vertical="center"/>
    </xf>
    <xf numFmtId="0" fontId="0" fillId="13" borderId="32" xfId="0" applyFill="1" applyBorder="1" applyAlignment="1">
      <alignment horizontal="center" vertical="center"/>
    </xf>
    <xf numFmtId="0" fontId="0" fillId="13" borderId="38" xfId="0" applyFill="1" applyBorder="1" applyAlignment="1">
      <alignment horizontal="center" vertical="center"/>
    </xf>
    <xf numFmtId="0" fontId="0" fillId="2" borderId="29" xfId="0" applyFill="1" applyBorder="1" applyAlignment="1" applyProtection="1">
      <alignment horizontal="center" vertical="center"/>
      <protection locked="0"/>
    </xf>
    <xf numFmtId="14" fontId="0" fillId="16" borderId="29" xfId="0" applyNumberFormat="1" applyFill="1" applyBorder="1" applyAlignment="1" applyProtection="1">
      <alignment horizontal="center" vertical="center"/>
      <protection locked="0"/>
    </xf>
    <xf numFmtId="0" fontId="0" fillId="8" borderId="29" xfId="0" applyFill="1" applyBorder="1" applyAlignment="1">
      <alignment horizontal="center" vertical="center"/>
    </xf>
    <xf numFmtId="0" fontId="0" fillId="13" borderId="30" xfId="0" applyFill="1" applyBorder="1" applyAlignment="1">
      <alignment horizontal="center" vertical="center"/>
    </xf>
    <xf numFmtId="0" fontId="0" fillId="16" borderId="29" xfId="0" applyFill="1" applyBorder="1" applyAlignment="1" applyProtection="1">
      <alignment horizontal="center" vertical="center"/>
      <protection locked="0"/>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0" xfId="0" applyFont="1" applyFill="1" applyBorder="1" applyAlignment="1">
      <alignment horizontal="center"/>
    </xf>
    <xf numFmtId="0" fontId="4" fillId="14" borderId="61" xfId="0" applyFont="1" applyFill="1" applyBorder="1" applyAlignment="1">
      <alignment horizontal="center"/>
    </xf>
    <xf numFmtId="0" fontId="4" fillId="14" borderId="47" xfId="0" applyFont="1" applyFill="1" applyBorder="1" applyAlignment="1">
      <alignment horizontal="center"/>
    </xf>
    <xf numFmtId="0" fontId="4" fillId="14" borderId="2" xfId="0" applyFont="1" applyFill="1" applyBorder="1" applyAlignment="1">
      <alignment horizontal="center"/>
    </xf>
    <xf numFmtId="0" fontId="20" fillId="2" borderId="45" xfId="0" applyFont="1" applyFill="1" applyBorder="1" applyAlignment="1">
      <alignment horizontal="center"/>
    </xf>
    <xf numFmtId="0" fontId="20" fillId="2" borderId="46" xfId="0" applyFont="1" applyFill="1" applyBorder="1" applyAlignment="1">
      <alignment horizontal="center"/>
    </xf>
    <xf numFmtId="0" fontId="20" fillId="2" borderId="47" xfId="0" applyFont="1" applyFill="1" applyBorder="1" applyAlignment="1">
      <alignment horizontal="center"/>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2"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12" borderId="49" xfId="0" applyFill="1" applyBorder="1" applyAlignment="1">
      <alignment horizontal="center"/>
    </xf>
    <xf numFmtId="0" fontId="0" fillId="12" borderId="50" xfId="0" applyFill="1" applyBorder="1" applyAlignment="1">
      <alignment horizontal="center"/>
    </xf>
    <xf numFmtId="0" fontId="0" fillId="12" borderId="54" xfId="0" applyFill="1" applyBorder="1" applyAlignment="1">
      <alignment horizontal="center"/>
    </xf>
    <xf numFmtId="0" fontId="0" fillId="2" borderId="5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Border="1" applyAlignment="1">
      <alignment horizontal="center" vertical="center" wrapText="1"/>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2" fillId="4" borderId="12" xfId="0" applyFont="1" applyFill="1" applyBorder="1" applyAlignment="1">
      <alignment horizontal="center"/>
    </xf>
    <xf numFmtId="0" fontId="2" fillId="4" borderId="13" xfId="0" applyFont="1" applyFill="1" applyBorder="1" applyAlignment="1">
      <alignment horizontal="center"/>
    </xf>
    <xf numFmtId="0" fontId="26" fillId="5" borderId="20" xfId="0" applyFont="1" applyFill="1" applyBorder="1" applyAlignment="1">
      <alignment horizontal="center" vertical="center"/>
    </xf>
    <xf numFmtId="0" fontId="26" fillId="5" borderId="10" xfId="0" applyFont="1" applyFill="1" applyBorder="1" applyAlignment="1">
      <alignment horizontal="center" vertical="center"/>
    </xf>
    <xf numFmtId="0" fontId="0" fillId="2" borderId="2" xfId="0" applyFill="1" applyBorder="1" applyAlignment="1">
      <alignment horizontal="center"/>
    </xf>
    <xf numFmtId="0" fontId="0" fillId="12" borderId="2" xfId="0" applyFill="1" applyBorder="1" applyAlignment="1">
      <alignment horizontal="center"/>
    </xf>
    <xf numFmtId="0" fontId="19" fillId="0" borderId="0" xfId="0" applyFont="1" applyAlignment="1">
      <alignment horizontal="center"/>
    </xf>
    <xf numFmtId="0" fontId="0" fillId="0" borderId="0" xfId="0" applyProtection="1">
      <protection locked="0"/>
    </xf>
  </cellXfs>
  <cellStyles count="4">
    <cellStyle name="20% - Énfasis1" xfId="2" builtinId="30"/>
    <cellStyle name="Bueno" xfId="1" builtinId="26"/>
    <cellStyle name="Hipervínculo" xfId="3" builtinId="8"/>
    <cellStyle name="Normal" xfId="0" builtinId="0"/>
  </cellStyles>
  <dxfs count="10">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62" workbookViewId="0">
      <selection activeCell="A15" sqref="A15"/>
    </sheetView>
  </sheetViews>
  <sheetFormatPr baseColWidth="10" defaultRowHeight="15" x14ac:dyDescent="0.25"/>
  <cols>
    <col min="1" max="1" width="70.28515625" bestFit="1" customWidth="1"/>
    <col min="2" max="2" width="13.7109375" bestFit="1" customWidth="1"/>
  </cols>
  <sheetData>
    <row r="1" spans="1:6" x14ac:dyDescent="0.25">
      <c r="A1" s="10" t="s">
        <v>1</v>
      </c>
      <c r="B1" s="10" t="s">
        <v>2</v>
      </c>
      <c r="C1" s="10" t="s">
        <v>3</v>
      </c>
      <c r="D1" s="10" t="s">
        <v>4</v>
      </c>
      <c r="E1" s="10" t="s">
        <v>5</v>
      </c>
      <c r="F1" s="9" t="s">
        <v>0</v>
      </c>
    </row>
    <row r="2" spans="1:6" x14ac:dyDescent="0.25">
      <c r="A2" s="3" t="s">
        <v>6</v>
      </c>
      <c r="B2" s="2" t="s">
        <v>7</v>
      </c>
      <c r="C2" s="2">
        <v>6</v>
      </c>
      <c r="D2" s="2">
        <v>1</v>
      </c>
      <c r="E2" s="2">
        <v>1</v>
      </c>
      <c r="F2" s="2">
        <v>95000001</v>
      </c>
    </row>
    <row r="3" spans="1:6" x14ac:dyDescent="0.25">
      <c r="A3" s="3" t="s">
        <v>8</v>
      </c>
      <c r="B3" s="2" t="s">
        <v>9</v>
      </c>
      <c r="C3" s="2">
        <v>6</v>
      </c>
      <c r="D3" s="2">
        <v>1</v>
      </c>
      <c r="E3" s="2">
        <v>1</v>
      </c>
      <c r="F3" s="2">
        <v>95000002</v>
      </c>
    </row>
    <row r="4" spans="1:6" x14ac:dyDescent="0.25">
      <c r="A4" s="3" t="s">
        <v>10</v>
      </c>
      <c r="B4" s="2" t="s">
        <v>11</v>
      </c>
      <c r="C4" s="2">
        <v>6</v>
      </c>
      <c r="D4" s="2">
        <v>1</v>
      </c>
      <c r="E4" s="2">
        <v>1</v>
      </c>
      <c r="F4" s="2">
        <v>95000003</v>
      </c>
    </row>
    <row r="5" spans="1:6" x14ac:dyDescent="0.25">
      <c r="A5" s="3" t="s">
        <v>12</v>
      </c>
      <c r="B5" s="2" t="s">
        <v>13</v>
      </c>
      <c r="C5" s="2">
        <v>3</v>
      </c>
      <c r="D5" s="2">
        <v>1</v>
      </c>
      <c r="E5" s="2">
        <v>1</v>
      </c>
      <c r="F5" s="2">
        <v>95000004</v>
      </c>
    </row>
    <row r="6" spans="1:6" x14ac:dyDescent="0.25">
      <c r="A6" s="3" t="s">
        <v>14</v>
      </c>
      <c r="B6" s="2" t="s">
        <v>15</v>
      </c>
      <c r="C6" s="2">
        <v>4.5</v>
      </c>
      <c r="D6" s="2">
        <v>1</v>
      </c>
      <c r="E6" s="2">
        <v>1</v>
      </c>
      <c r="F6" s="2">
        <v>95000005</v>
      </c>
    </row>
    <row r="7" spans="1:6" x14ac:dyDescent="0.25">
      <c r="A7" s="3" t="s">
        <v>16</v>
      </c>
      <c r="B7" s="2" t="s">
        <v>17</v>
      </c>
      <c r="C7" s="2">
        <v>4.5</v>
      </c>
      <c r="D7" s="2">
        <v>2</v>
      </c>
      <c r="E7" s="2">
        <v>1</v>
      </c>
      <c r="F7" s="2">
        <v>95000006</v>
      </c>
    </row>
    <row r="8" spans="1:6" x14ac:dyDescent="0.25">
      <c r="A8" s="3" t="s">
        <v>18</v>
      </c>
      <c r="B8" s="2" t="s">
        <v>19</v>
      </c>
      <c r="C8" s="2">
        <v>6</v>
      </c>
      <c r="D8" s="2">
        <v>2</v>
      </c>
      <c r="E8" s="2">
        <v>1</v>
      </c>
      <c r="F8" s="2">
        <v>95000007</v>
      </c>
    </row>
    <row r="9" spans="1:6" x14ac:dyDescent="0.25">
      <c r="A9" s="3" t="s">
        <v>20</v>
      </c>
      <c r="B9" s="2" t="s">
        <v>21</v>
      </c>
      <c r="C9" s="2">
        <v>4.5</v>
      </c>
      <c r="D9" s="2">
        <v>1</v>
      </c>
      <c r="E9" s="2">
        <v>1</v>
      </c>
      <c r="F9" s="2">
        <v>95000008</v>
      </c>
    </row>
    <row r="10" spans="1:6" x14ac:dyDescent="0.25">
      <c r="A10" s="3" t="s">
        <v>22</v>
      </c>
      <c r="B10" s="2" t="s">
        <v>23</v>
      </c>
      <c r="C10" s="2">
        <v>4.5</v>
      </c>
      <c r="D10" s="2">
        <v>2</v>
      </c>
      <c r="E10" s="2">
        <v>1</v>
      </c>
      <c r="F10" s="2">
        <v>95000009</v>
      </c>
    </row>
    <row r="11" spans="1:6" x14ac:dyDescent="0.25">
      <c r="A11" s="3" t="s">
        <v>24</v>
      </c>
      <c r="B11" s="2" t="s">
        <v>25</v>
      </c>
      <c r="C11" s="2">
        <v>6</v>
      </c>
      <c r="D11" s="2">
        <v>2</v>
      </c>
      <c r="E11" s="2">
        <v>1</v>
      </c>
      <c r="F11" s="2">
        <v>95000010</v>
      </c>
    </row>
    <row r="12" spans="1:6" x14ac:dyDescent="0.25">
      <c r="A12" s="3" t="s">
        <v>28</v>
      </c>
      <c r="B12" s="2" t="s">
        <v>29</v>
      </c>
      <c r="C12" s="2">
        <v>4.5</v>
      </c>
      <c r="D12" s="2">
        <v>2</v>
      </c>
      <c r="E12" s="2">
        <v>1</v>
      </c>
      <c r="F12" s="2">
        <v>95000012</v>
      </c>
    </row>
    <row r="13" spans="1:6" x14ac:dyDescent="0.25">
      <c r="A13" s="3" t="s">
        <v>42</v>
      </c>
      <c r="B13" s="2" t="s">
        <v>43</v>
      </c>
      <c r="C13" s="2">
        <v>4.5</v>
      </c>
      <c r="D13" s="2">
        <v>2</v>
      </c>
      <c r="E13" s="2">
        <v>1</v>
      </c>
      <c r="F13" s="2">
        <v>95000019</v>
      </c>
    </row>
    <row r="14" spans="1:6" x14ac:dyDescent="0.25">
      <c r="A14" s="37" t="s">
        <v>26</v>
      </c>
      <c r="B14" s="38" t="s">
        <v>27</v>
      </c>
      <c r="C14" s="38">
        <v>3</v>
      </c>
      <c r="D14" s="38">
        <v>1</v>
      </c>
      <c r="E14" s="38">
        <v>2</v>
      </c>
      <c r="F14" s="38">
        <v>95000011</v>
      </c>
    </row>
    <row r="15" spans="1:6" x14ac:dyDescent="0.25">
      <c r="A15" s="37" t="s">
        <v>30</v>
      </c>
      <c r="B15" s="38" t="s">
        <v>31</v>
      </c>
      <c r="C15" s="38">
        <v>4.5</v>
      </c>
      <c r="D15" s="38">
        <v>1</v>
      </c>
      <c r="E15" s="38">
        <v>2</v>
      </c>
      <c r="F15" s="38">
        <v>95000013</v>
      </c>
    </row>
    <row r="16" spans="1:6" x14ac:dyDescent="0.25">
      <c r="A16" s="37" t="s">
        <v>32</v>
      </c>
      <c r="B16" s="38" t="s">
        <v>33</v>
      </c>
      <c r="C16" s="38">
        <v>4.5</v>
      </c>
      <c r="D16" s="38">
        <v>1</v>
      </c>
      <c r="E16" s="38">
        <v>2</v>
      </c>
      <c r="F16" s="38">
        <v>95000014</v>
      </c>
    </row>
    <row r="17" spans="1:6" x14ac:dyDescent="0.25">
      <c r="A17" s="37" t="s">
        <v>34</v>
      </c>
      <c r="B17" s="38" t="s">
        <v>35</v>
      </c>
      <c r="C17" s="38">
        <v>6</v>
      </c>
      <c r="D17" s="38">
        <v>1</v>
      </c>
      <c r="E17" s="38">
        <v>2</v>
      </c>
      <c r="F17" s="38">
        <v>95000015</v>
      </c>
    </row>
    <row r="18" spans="1:6" x14ac:dyDescent="0.25">
      <c r="A18" s="37" t="s">
        <v>36</v>
      </c>
      <c r="B18" s="38" t="s">
        <v>37</v>
      </c>
      <c r="C18" s="38">
        <v>4.5</v>
      </c>
      <c r="D18" s="38">
        <v>1</v>
      </c>
      <c r="E18" s="38">
        <v>2</v>
      </c>
      <c r="F18" s="38">
        <v>95000016</v>
      </c>
    </row>
    <row r="19" spans="1:6" x14ac:dyDescent="0.25">
      <c r="A19" s="37" t="s">
        <v>38</v>
      </c>
      <c r="B19" s="38" t="s">
        <v>39</v>
      </c>
      <c r="C19" s="38">
        <v>3</v>
      </c>
      <c r="D19" s="38">
        <v>2</v>
      </c>
      <c r="E19" s="38">
        <v>2</v>
      </c>
      <c r="F19" s="38">
        <v>95000017</v>
      </c>
    </row>
    <row r="20" spans="1:6" x14ac:dyDescent="0.25">
      <c r="A20" s="37" t="s">
        <v>40</v>
      </c>
      <c r="B20" s="38" t="s">
        <v>41</v>
      </c>
      <c r="C20" s="38">
        <v>3</v>
      </c>
      <c r="D20" s="38">
        <v>1</v>
      </c>
      <c r="E20" s="38">
        <v>2</v>
      </c>
      <c r="F20" s="38">
        <v>95000018</v>
      </c>
    </row>
    <row r="21" spans="1:6" x14ac:dyDescent="0.25">
      <c r="A21" s="37" t="s">
        <v>44</v>
      </c>
      <c r="B21" s="38" t="s">
        <v>45</v>
      </c>
      <c r="C21" s="38">
        <v>3</v>
      </c>
      <c r="D21" s="38">
        <v>2</v>
      </c>
      <c r="E21" s="38">
        <v>2</v>
      </c>
      <c r="F21" s="38">
        <v>95000020</v>
      </c>
    </row>
    <row r="22" spans="1:6" x14ac:dyDescent="0.25">
      <c r="A22" s="37" t="s">
        <v>46</v>
      </c>
      <c r="B22" s="38" t="s">
        <v>47</v>
      </c>
      <c r="C22" s="38">
        <v>6</v>
      </c>
      <c r="D22" s="38">
        <v>2</v>
      </c>
      <c r="E22" s="38">
        <v>2</v>
      </c>
      <c r="F22" s="38">
        <v>95000021</v>
      </c>
    </row>
    <row r="23" spans="1:6" x14ac:dyDescent="0.25">
      <c r="A23" s="37" t="s">
        <v>48</v>
      </c>
      <c r="B23" s="38" t="s">
        <v>49</v>
      </c>
      <c r="C23" s="38">
        <v>4.5</v>
      </c>
      <c r="D23" s="38">
        <v>2</v>
      </c>
      <c r="E23" s="38">
        <v>2</v>
      </c>
      <c r="F23" s="38">
        <v>95000022</v>
      </c>
    </row>
    <row r="24" spans="1:6" x14ac:dyDescent="0.25">
      <c r="A24" s="37" t="s">
        <v>50</v>
      </c>
      <c r="B24" s="38" t="s">
        <v>51</v>
      </c>
      <c r="C24" s="38">
        <v>6</v>
      </c>
      <c r="D24" s="38">
        <v>2</v>
      </c>
      <c r="E24" s="38">
        <v>2</v>
      </c>
      <c r="F24" s="38">
        <v>95000023</v>
      </c>
    </row>
    <row r="25" spans="1:6" x14ac:dyDescent="0.25">
      <c r="A25" s="37" t="s">
        <v>52</v>
      </c>
      <c r="B25" s="38" t="s">
        <v>53</v>
      </c>
      <c r="C25" s="38">
        <v>4.5</v>
      </c>
      <c r="D25" s="38">
        <v>2</v>
      </c>
      <c r="E25" s="38">
        <v>2</v>
      </c>
      <c r="F25" s="38">
        <v>95000024</v>
      </c>
    </row>
    <row r="26" spans="1:6" x14ac:dyDescent="0.25">
      <c r="A26" s="37" t="s">
        <v>62</v>
      </c>
      <c r="B26" s="38" t="s">
        <v>63</v>
      </c>
      <c r="C26" s="38">
        <v>3</v>
      </c>
      <c r="D26" s="38">
        <v>2</v>
      </c>
      <c r="E26" s="38">
        <v>2</v>
      </c>
      <c r="F26" s="38">
        <v>95000029</v>
      </c>
    </row>
    <row r="27" spans="1:6" x14ac:dyDescent="0.25">
      <c r="A27" s="37" t="s">
        <v>146</v>
      </c>
      <c r="B27" s="38" t="s">
        <v>147</v>
      </c>
      <c r="C27" s="38">
        <v>4.5</v>
      </c>
      <c r="D27" s="38">
        <v>1</v>
      </c>
      <c r="E27" s="38">
        <v>2</v>
      </c>
      <c r="F27" s="38">
        <v>95000077</v>
      </c>
    </row>
    <row r="28" spans="1:6" x14ac:dyDescent="0.25">
      <c r="A28" s="37" t="s">
        <v>148</v>
      </c>
      <c r="B28" s="38" t="s">
        <v>149</v>
      </c>
      <c r="C28" s="38">
        <v>4.5</v>
      </c>
      <c r="D28" s="38">
        <v>1</v>
      </c>
      <c r="E28" s="38">
        <v>2</v>
      </c>
      <c r="F28" s="38">
        <v>95000079</v>
      </c>
    </row>
    <row r="29" spans="1:6" x14ac:dyDescent="0.25">
      <c r="A29" s="37" t="s">
        <v>150</v>
      </c>
      <c r="B29" s="38" t="s">
        <v>151</v>
      </c>
      <c r="C29" s="38">
        <v>4.5</v>
      </c>
      <c r="D29" s="38">
        <v>1</v>
      </c>
      <c r="E29" s="38">
        <v>2</v>
      </c>
      <c r="F29" s="38">
        <v>95000080</v>
      </c>
    </row>
    <row r="30" spans="1:6" x14ac:dyDescent="0.25">
      <c r="A30" s="37" t="s">
        <v>155</v>
      </c>
      <c r="B30" s="38" t="s">
        <v>156</v>
      </c>
      <c r="C30" s="38">
        <v>4.5</v>
      </c>
      <c r="D30" s="38">
        <v>2</v>
      </c>
      <c r="E30" s="38">
        <v>2</v>
      </c>
      <c r="F30" s="38">
        <v>95000083</v>
      </c>
    </row>
    <row r="31" spans="1:6" x14ac:dyDescent="0.25">
      <c r="A31" s="37" t="s">
        <v>157</v>
      </c>
      <c r="B31" s="38" t="s">
        <v>158</v>
      </c>
      <c r="C31" s="38">
        <v>4.5</v>
      </c>
      <c r="D31" s="38">
        <v>2</v>
      </c>
      <c r="E31" s="38">
        <v>2</v>
      </c>
      <c r="F31" s="38">
        <v>95000086</v>
      </c>
    </row>
    <row r="32" spans="1:6" x14ac:dyDescent="0.25">
      <c r="A32" s="37" t="s">
        <v>159</v>
      </c>
      <c r="B32" s="38" t="s">
        <v>160</v>
      </c>
      <c r="C32" s="38">
        <v>4.5</v>
      </c>
      <c r="D32" s="38">
        <v>2</v>
      </c>
      <c r="E32" s="38">
        <v>2</v>
      </c>
      <c r="F32" s="38">
        <v>95000087</v>
      </c>
    </row>
    <row r="33" spans="1:6" x14ac:dyDescent="0.25">
      <c r="A33" s="37" t="s">
        <v>173</v>
      </c>
      <c r="B33" s="38" t="s">
        <v>174</v>
      </c>
      <c r="C33" s="38">
        <v>4.5</v>
      </c>
      <c r="D33" s="38">
        <v>2</v>
      </c>
      <c r="E33" s="38">
        <v>2</v>
      </c>
      <c r="F33" s="38">
        <v>95000098</v>
      </c>
    </row>
    <row r="34" spans="1:6" x14ac:dyDescent="0.25">
      <c r="A34" s="37" t="s">
        <v>182</v>
      </c>
      <c r="B34" s="38" t="s">
        <v>183</v>
      </c>
      <c r="C34" s="38">
        <v>4.5</v>
      </c>
      <c r="D34" s="38">
        <v>2</v>
      </c>
      <c r="E34" s="38">
        <v>2</v>
      </c>
      <c r="F34" s="38">
        <v>95000242</v>
      </c>
    </row>
    <row r="35" spans="1:6" x14ac:dyDescent="0.25">
      <c r="A35" s="37" t="s">
        <v>54</v>
      </c>
      <c r="B35" s="38" t="s">
        <v>55</v>
      </c>
      <c r="C35" s="38">
        <v>3</v>
      </c>
      <c r="D35" s="38">
        <v>1</v>
      </c>
      <c r="E35" s="38">
        <v>3</v>
      </c>
      <c r="F35" s="38">
        <v>95000025</v>
      </c>
    </row>
    <row r="36" spans="1:6" x14ac:dyDescent="0.25">
      <c r="A36" s="37" t="s">
        <v>56</v>
      </c>
      <c r="B36" s="38" t="s">
        <v>57</v>
      </c>
      <c r="C36" s="38">
        <v>4.5</v>
      </c>
      <c r="D36" s="38">
        <v>1</v>
      </c>
      <c r="E36" s="38">
        <v>3</v>
      </c>
      <c r="F36" s="38">
        <v>95000026</v>
      </c>
    </row>
    <row r="37" spans="1:6" x14ac:dyDescent="0.25">
      <c r="A37" s="37" t="s">
        <v>58</v>
      </c>
      <c r="B37" s="38" t="s">
        <v>59</v>
      </c>
      <c r="C37" s="38">
        <v>4.5</v>
      </c>
      <c r="D37" s="38">
        <v>1</v>
      </c>
      <c r="E37" s="38">
        <v>3</v>
      </c>
      <c r="F37" s="38">
        <v>95000027</v>
      </c>
    </row>
    <row r="38" spans="1:6" x14ac:dyDescent="0.25">
      <c r="A38" s="37" t="s">
        <v>60</v>
      </c>
      <c r="B38" s="38" t="s">
        <v>61</v>
      </c>
      <c r="C38" s="38">
        <v>6</v>
      </c>
      <c r="D38" s="38">
        <v>1</v>
      </c>
      <c r="E38" s="38">
        <v>3</v>
      </c>
      <c r="F38" s="38">
        <v>95000028</v>
      </c>
    </row>
    <row r="39" spans="1:6" x14ac:dyDescent="0.25">
      <c r="A39" s="37" t="s">
        <v>64</v>
      </c>
      <c r="B39" s="38" t="s">
        <v>65</v>
      </c>
      <c r="C39" s="38">
        <v>4.5</v>
      </c>
      <c r="D39" s="38">
        <v>1</v>
      </c>
      <c r="E39" s="38">
        <v>3</v>
      </c>
      <c r="F39" s="38">
        <v>95000030</v>
      </c>
    </row>
    <row r="40" spans="1:6" x14ac:dyDescent="0.25">
      <c r="A40" s="37" t="s">
        <v>66</v>
      </c>
      <c r="B40" s="38" t="s">
        <v>67</v>
      </c>
      <c r="C40" s="38">
        <v>4.5</v>
      </c>
      <c r="D40" s="38">
        <v>1</v>
      </c>
      <c r="E40" s="38">
        <v>3</v>
      </c>
      <c r="F40" s="38">
        <v>95000031</v>
      </c>
    </row>
    <row r="41" spans="1:6" x14ac:dyDescent="0.25">
      <c r="A41" s="37" t="s">
        <v>68</v>
      </c>
      <c r="B41" s="38" t="s">
        <v>69</v>
      </c>
      <c r="C41" s="38">
        <v>4.5</v>
      </c>
      <c r="D41" s="38">
        <v>2</v>
      </c>
      <c r="E41" s="38">
        <v>3</v>
      </c>
      <c r="F41" s="38">
        <v>95000032</v>
      </c>
    </row>
    <row r="42" spans="1:6" x14ac:dyDescent="0.25">
      <c r="A42" s="37" t="s">
        <v>70</v>
      </c>
      <c r="B42" s="38" t="s">
        <v>71</v>
      </c>
      <c r="C42" s="38">
        <v>3</v>
      </c>
      <c r="D42" s="38">
        <v>2</v>
      </c>
      <c r="E42" s="38">
        <v>3</v>
      </c>
      <c r="F42" s="38">
        <v>95000033</v>
      </c>
    </row>
    <row r="43" spans="1:6" x14ac:dyDescent="0.25">
      <c r="A43" s="37" t="s">
        <v>72</v>
      </c>
      <c r="B43" s="38" t="s">
        <v>73</v>
      </c>
      <c r="C43" s="38">
        <v>4.5</v>
      </c>
      <c r="D43" s="38">
        <v>2</v>
      </c>
      <c r="E43" s="38">
        <v>3</v>
      </c>
      <c r="F43" s="38">
        <v>95000034</v>
      </c>
    </row>
    <row r="44" spans="1:6" x14ac:dyDescent="0.25">
      <c r="A44" s="37" t="s">
        <v>74</v>
      </c>
      <c r="B44" s="38" t="s">
        <v>75</v>
      </c>
      <c r="C44" s="38">
        <v>3</v>
      </c>
      <c r="D44" s="38">
        <v>1</v>
      </c>
      <c r="E44" s="38">
        <v>3</v>
      </c>
      <c r="F44" s="38">
        <v>95000035</v>
      </c>
    </row>
    <row r="45" spans="1:6" x14ac:dyDescent="0.25">
      <c r="A45" s="37" t="s">
        <v>76</v>
      </c>
      <c r="B45" s="38" t="s">
        <v>77</v>
      </c>
      <c r="C45" s="38">
        <v>4.5</v>
      </c>
      <c r="D45" s="38">
        <v>2</v>
      </c>
      <c r="E45" s="38">
        <v>3</v>
      </c>
      <c r="F45" s="38">
        <v>95000036</v>
      </c>
    </row>
    <row r="46" spans="1:6" x14ac:dyDescent="0.25">
      <c r="A46" s="37" t="s">
        <v>78</v>
      </c>
      <c r="B46" s="38" t="s">
        <v>79</v>
      </c>
      <c r="C46" s="38">
        <v>4.5</v>
      </c>
      <c r="D46" s="38">
        <v>2</v>
      </c>
      <c r="E46" s="38">
        <v>3</v>
      </c>
      <c r="F46" s="38">
        <v>95000037</v>
      </c>
    </row>
    <row r="47" spans="1:6" x14ac:dyDescent="0.25">
      <c r="A47" s="37" t="s">
        <v>80</v>
      </c>
      <c r="B47" s="38" t="s">
        <v>81</v>
      </c>
      <c r="C47" s="38">
        <v>4.5</v>
      </c>
      <c r="D47" s="38">
        <v>2</v>
      </c>
      <c r="E47" s="38">
        <v>3</v>
      </c>
      <c r="F47" s="38">
        <v>95000038</v>
      </c>
    </row>
    <row r="48" spans="1:6" x14ac:dyDescent="0.25">
      <c r="A48" s="37" t="s">
        <v>161</v>
      </c>
      <c r="B48" s="38" t="s">
        <v>162</v>
      </c>
      <c r="C48" s="38">
        <v>4.5</v>
      </c>
      <c r="D48" s="38">
        <v>1</v>
      </c>
      <c r="E48" s="38">
        <v>3</v>
      </c>
      <c r="F48" s="38">
        <v>95000088</v>
      </c>
    </row>
    <row r="49" spans="1:6" x14ac:dyDescent="0.25">
      <c r="A49" s="37" t="s">
        <v>163</v>
      </c>
      <c r="B49" s="38" t="s">
        <v>164</v>
      </c>
      <c r="C49" s="38">
        <v>4.5</v>
      </c>
      <c r="D49" s="38">
        <v>1</v>
      </c>
      <c r="E49" s="38">
        <v>3</v>
      </c>
      <c r="F49" s="38">
        <v>95000089</v>
      </c>
    </row>
    <row r="50" spans="1:6" x14ac:dyDescent="0.25">
      <c r="A50" s="37" t="s">
        <v>165</v>
      </c>
      <c r="B50" s="38" t="s">
        <v>166</v>
      </c>
      <c r="C50" s="38">
        <v>4.5</v>
      </c>
      <c r="D50" s="38">
        <v>1</v>
      </c>
      <c r="E50" s="38">
        <v>3</v>
      </c>
      <c r="F50" s="38">
        <v>95000090</v>
      </c>
    </row>
    <row r="51" spans="1:6" x14ac:dyDescent="0.25">
      <c r="A51" s="37" t="s">
        <v>167</v>
      </c>
      <c r="B51" s="38" t="s">
        <v>168</v>
      </c>
      <c r="C51" s="38">
        <v>4.5</v>
      </c>
      <c r="D51" s="38">
        <v>2</v>
      </c>
      <c r="E51" s="38">
        <v>3</v>
      </c>
      <c r="F51" s="38">
        <v>95000092</v>
      </c>
    </row>
    <row r="52" spans="1:6" x14ac:dyDescent="0.25">
      <c r="A52" s="37" t="s">
        <v>169</v>
      </c>
      <c r="B52" s="38" t="s">
        <v>170</v>
      </c>
      <c r="C52" s="38">
        <v>4.5</v>
      </c>
      <c r="D52" s="38">
        <v>2</v>
      </c>
      <c r="E52" s="38">
        <v>3</v>
      </c>
      <c r="F52" s="38">
        <v>95000094</v>
      </c>
    </row>
    <row r="53" spans="1:6" x14ac:dyDescent="0.25">
      <c r="A53" s="37" t="s">
        <v>171</v>
      </c>
      <c r="B53" s="38" t="s">
        <v>172</v>
      </c>
      <c r="C53" s="38">
        <v>4.5</v>
      </c>
      <c r="D53" s="38">
        <v>2</v>
      </c>
      <c r="E53" s="38">
        <v>3</v>
      </c>
      <c r="F53" s="38">
        <v>95000096</v>
      </c>
    </row>
    <row r="54" spans="1:6" x14ac:dyDescent="0.25">
      <c r="A54" s="37" t="s">
        <v>82</v>
      </c>
      <c r="B54" s="38" t="s">
        <v>83</v>
      </c>
      <c r="C54" s="38">
        <v>4.5</v>
      </c>
      <c r="D54" s="38">
        <v>1</v>
      </c>
      <c r="E54" s="38">
        <v>4</v>
      </c>
      <c r="F54" s="38">
        <v>95000040</v>
      </c>
    </row>
    <row r="55" spans="1:6" x14ac:dyDescent="0.25">
      <c r="A55" s="37" t="s">
        <v>84</v>
      </c>
      <c r="B55" s="38" t="s">
        <v>85</v>
      </c>
      <c r="C55" s="38">
        <v>6</v>
      </c>
      <c r="D55" s="38">
        <v>1</v>
      </c>
      <c r="E55" s="38">
        <v>4</v>
      </c>
      <c r="F55" s="38">
        <v>95000041</v>
      </c>
    </row>
    <row r="56" spans="1:6" x14ac:dyDescent="0.25">
      <c r="A56" s="37" t="s">
        <v>86</v>
      </c>
      <c r="B56" s="38" t="s">
        <v>87</v>
      </c>
      <c r="C56" s="38">
        <v>6</v>
      </c>
      <c r="D56" s="38">
        <v>1</v>
      </c>
      <c r="E56" s="38">
        <v>4</v>
      </c>
      <c r="F56" s="38">
        <v>95000042</v>
      </c>
    </row>
    <row r="57" spans="1:6" x14ac:dyDescent="0.25">
      <c r="A57" s="37" t="s">
        <v>88</v>
      </c>
      <c r="B57" s="38" t="s">
        <v>89</v>
      </c>
      <c r="C57" s="38">
        <v>4.5</v>
      </c>
      <c r="D57" s="38">
        <v>1</v>
      </c>
      <c r="E57" s="38">
        <v>4</v>
      </c>
      <c r="F57" s="38">
        <v>95000043</v>
      </c>
    </row>
    <row r="58" spans="1:6" x14ac:dyDescent="0.25">
      <c r="A58" s="37" t="s">
        <v>90</v>
      </c>
      <c r="B58" s="38" t="s">
        <v>91</v>
      </c>
      <c r="C58" s="38">
        <v>6</v>
      </c>
      <c r="D58" s="38">
        <v>2</v>
      </c>
      <c r="E58" s="38">
        <v>4</v>
      </c>
      <c r="F58" s="38">
        <v>95000044</v>
      </c>
    </row>
    <row r="59" spans="1:6" x14ac:dyDescent="0.25">
      <c r="A59" s="37" t="s">
        <v>92</v>
      </c>
      <c r="B59" s="38" t="s">
        <v>93</v>
      </c>
      <c r="C59" s="38">
        <v>4.5</v>
      </c>
      <c r="D59" s="38">
        <v>2</v>
      </c>
      <c r="E59" s="38">
        <v>4</v>
      </c>
      <c r="F59" s="38">
        <v>95000045</v>
      </c>
    </row>
    <row r="60" spans="1:6" x14ac:dyDescent="0.25">
      <c r="A60" s="37" t="s">
        <v>94</v>
      </c>
      <c r="B60" s="38" t="s">
        <v>95</v>
      </c>
      <c r="C60" s="38">
        <v>4.5</v>
      </c>
      <c r="D60" s="38">
        <v>2</v>
      </c>
      <c r="E60" s="38">
        <v>4</v>
      </c>
      <c r="F60" s="38">
        <v>95000046</v>
      </c>
    </row>
    <row r="61" spans="1:6" x14ac:dyDescent="0.25">
      <c r="A61" s="37" t="s">
        <v>96</v>
      </c>
      <c r="B61" s="38" t="s">
        <v>97</v>
      </c>
      <c r="C61" s="38">
        <v>4.5</v>
      </c>
      <c r="D61" s="38">
        <v>2</v>
      </c>
      <c r="E61" s="38">
        <v>4</v>
      </c>
      <c r="F61" s="38">
        <v>95000047</v>
      </c>
    </row>
    <row r="62" spans="1:6" x14ac:dyDescent="0.25">
      <c r="A62" s="37" t="s">
        <v>98</v>
      </c>
      <c r="B62" s="38" t="s">
        <v>99</v>
      </c>
      <c r="C62" s="38">
        <v>6</v>
      </c>
      <c r="D62" s="38">
        <v>1</v>
      </c>
      <c r="E62" s="38">
        <v>4</v>
      </c>
      <c r="F62" s="38">
        <v>95000050</v>
      </c>
    </row>
    <row r="63" spans="1:6" x14ac:dyDescent="0.25">
      <c r="A63" s="37" t="s">
        <v>100</v>
      </c>
      <c r="B63" s="38" t="s">
        <v>101</v>
      </c>
      <c r="C63" s="38">
        <v>4.5</v>
      </c>
      <c r="D63" s="38">
        <v>1</v>
      </c>
      <c r="E63" s="38">
        <v>4</v>
      </c>
      <c r="F63" s="38">
        <v>95000051</v>
      </c>
    </row>
    <row r="64" spans="1:6" x14ac:dyDescent="0.25">
      <c r="A64" s="37" t="s">
        <v>102</v>
      </c>
      <c r="B64" s="38" t="s">
        <v>103</v>
      </c>
      <c r="C64" s="38">
        <v>6</v>
      </c>
      <c r="D64" s="38">
        <v>1</v>
      </c>
      <c r="E64" s="38">
        <v>4</v>
      </c>
      <c r="F64" s="38">
        <v>95000052</v>
      </c>
    </row>
    <row r="65" spans="1:6" x14ac:dyDescent="0.25">
      <c r="A65" s="37" t="s">
        <v>104</v>
      </c>
      <c r="B65" s="38" t="s">
        <v>105</v>
      </c>
      <c r="C65" s="38">
        <v>6</v>
      </c>
      <c r="D65" s="38">
        <v>1</v>
      </c>
      <c r="E65" s="38">
        <v>4</v>
      </c>
      <c r="F65" s="38">
        <v>95000053</v>
      </c>
    </row>
    <row r="66" spans="1:6" x14ac:dyDescent="0.25">
      <c r="A66" s="37" t="s">
        <v>106</v>
      </c>
      <c r="B66" s="38" t="s">
        <v>107</v>
      </c>
      <c r="C66" s="38">
        <v>4.5</v>
      </c>
      <c r="D66" s="38">
        <v>1</v>
      </c>
      <c r="E66" s="38">
        <v>4</v>
      </c>
      <c r="F66" s="38">
        <v>95000054</v>
      </c>
    </row>
    <row r="67" spans="1:6" x14ac:dyDescent="0.25">
      <c r="A67" s="37" t="s">
        <v>108</v>
      </c>
      <c r="B67" s="38" t="s">
        <v>109</v>
      </c>
      <c r="C67" s="38">
        <v>4.5</v>
      </c>
      <c r="D67" s="38">
        <v>2</v>
      </c>
      <c r="E67" s="38">
        <v>4</v>
      </c>
      <c r="F67" s="38">
        <v>95000055</v>
      </c>
    </row>
    <row r="68" spans="1:6" x14ac:dyDescent="0.25">
      <c r="A68" s="37" t="s">
        <v>110</v>
      </c>
      <c r="B68" s="38" t="s">
        <v>111</v>
      </c>
      <c r="C68" s="38">
        <v>6</v>
      </c>
      <c r="D68" s="38">
        <v>2</v>
      </c>
      <c r="E68" s="38">
        <v>4</v>
      </c>
      <c r="F68" s="38">
        <v>95000056</v>
      </c>
    </row>
    <row r="69" spans="1:6" x14ac:dyDescent="0.25">
      <c r="A69" s="37" t="s">
        <v>112</v>
      </c>
      <c r="B69" s="38" t="s">
        <v>113</v>
      </c>
      <c r="C69" s="38">
        <v>4.5</v>
      </c>
      <c r="D69" s="38">
        <v>2</v>
      </c>
      <c r="E69" s="38">
        <v>4</v>
      </c>
      <c r="F69" s="38">
        <v>95000057</v>
      </c>
    </row>
    <row r="70" spans="1:6" x14ac:dyDescent="0.25">
      <c r="A70" s="37" t="s">
        <v>114</v>
      </c>
      <c r="B70" s="38" t="s">
        <v>115</v>
      </c>
      <c r="C70" s="38">
        <v>6</v>
      </c>
      <c r="D70" s="38">
        <v>1</v>
      </c>
      <c r="E70" s="38">
        <v>4</v>
      </c>
      <c r="F70" s="38">
        <v>95000060</v>
      </c>
    </row>
    <row r="71" spans="1:6" x14ac:dyDescent="0.25">
      <c r="A71" s="37" t="s">
        <v>116</v>
      </c>
      <c r="B71" s="38" t="s">
        <v>117</v>
      </c>
      <c r="C71" s="38">
        <v>4.5</v>
      </c>
      <c r="D71" s="38">
        <v>1</v>
      </c>
      <c r="E71" s="38">
        <v>4</v>
      </c>
      <c r="F71" s="38">
        <v>95000061</v>
      </c>
    </row>
    <row r="72" spans="1:6" x14ac:dyDescent="0.25">
      <c r="A72" s="37" t="s">
        <v>118</v>
      </c>
      <c r="B72" s="38" t="s">
        <v>119</v>
      </c>
      <c r="C72" s="38">
        <v>4.5</v>
      </c>
      <c r="D72" s="38">
        <v>1</v>
      </c>
      <c r="E72" s="38">
        <v>4</v>
      </c>
      <c r="F72" s="38">
        <v>95000062</v>
      </c>
    </row>
    <row r="73" spans="1:6" x14ac:dyDescent="0.25">
      <c r="A73" s="37" t="s">
        <v>120</v>
      </c>
      <c r="B73" s="38" t="s">
        <v>121</v>
      </c>
      <c r="C73" s="38">
        <v>6</v>
      </c>
      <c r="D73" s="38">
        <v>1</v>
      </c>
      <c r="E73" s="38">
        <v>4</v>
      </c>
      <c r="F73" s="38">
        <v>95000063</v>
      </c>
    </row>
    <row r="74" spans="1:6" x14ac:dyDescent="0.25">
      <c r="A74" s="37" t="s">
        <v>122</v>
      </c>
      <c r="B74" s="38" t="s">
        <v>123</v>
      </c>
      <c r="C74" s="38">
        <v>6</v>
      </c>
      <c r="D74" s="38">
        <v>1</v>
      </c>
      <c r="E74" s="38">
        <v>4</v>
      </c>
      <c r="F74" s="38">
        <v>95000064</v>
      </c>
    </row>
    <row r="75" spans="1:6" x14ac:dyDescent="0.25">
      <c r="A75" s="37" t="s">
        <v>124</v>
      </c>
      <c r="B75" s="38" t="s">
        <v>125</v>
      </c>
      <c r="C75" s="38">
        <v>4.5</v>
      </c>
      <c r="D75" s="38">
        <v>2</v>
      </c>
      <c r="E75" s="38">
        <v>4</v>
      </c>
      <c r="F75" s="38">
        <v>95000065</v>
      </c>
    </row>
    <row r="76" spans="1:6" x14ac:dyDescent="0.25">
      <c r="A76" s="37" t="s">
        <v>126</v>
      </c>
      <c r="B76" s="38" t="s">
        <v>127</v>
      </c>
      <c r="C76" s="38">
        <v>4.5</v>
      </c>
      <c r="D76" s="38">
        <v>2</v>
      </c>
      <c r="E76" s="38">
        <v>4</v>
      </c>
      <c r="F76" s="38">
        <v>95000066</v>
      </c>
    </row>
    <row r="77" spans="1:6" x14ac:dyDescent="0.25">
      <c r="A77" s="37" t="s">
        <v>128</v>
      </c>
      <c r="B77" s="38" t="s">
        <v>129</v>
      </c>
      <c r="C77" s="38">
        <v>3</v>
      </c>
      <c r="D77" s="38">
        <v>2</v>
      </c>
      <c r="E77" s="38">
        <v>4</v>
      </c>
      <c r="F77" s="38">
        <v>95000067</v>
      </c>
    </row>
    <row r="78" spans="1:6" x14ac:dyDescent="0.25">
      <c r="A78" s="37" t="s">
        <v>130</v>
      </c>
      <c r="B78" s="38" t="s">
        <v>131</v>
      </c>
      <c r="C78" s="38">
        <v>3</v>
      </c>
      <c r="D78" s="38">
        <v>2</v>
      </c>
      <c r="E78" s="38">
        <v>4</v>
      </c>
      <c r="F78" s="38">
        <v>95000068</v>
      </c>
    </row>
    <row r="79" spans="1:6" x14ac:dyDescent="0.25">
      <c r="A79" s="37" t="s">
        <v>132</v>
      </c>
      <c r="B79" s="38" t="s">
        <v>133</v>
      </c>
      <c r="C79" s="38">
        <v>6</v>
      </c>
      <c r="D79" s="38">
        <v>1</v>
      </c>
      <c r="E79" s="38">
        <v>4</v>
      </c>
      <c r="F79" s="38">
        <v>95000070</v>
      </c>
    </row>
    <row r="80" spans="1:6" x14ac:dyDescent="0.25">
      <c r="A80" s="37" t="s">
        <v>134</v>
      </c>
      <c r="B80" s="38" t="s">
        <v>135</v>
      </c>
      <c r="C80" s="38">
        <v>6</v>
      </c>
      <c r="D80" s="38">
        <v>1</v>
      </c>
      <c r="E80" s="38">
        <v>4</v>
      </c>
      <c r="F80" s="38">
        <v>95000071</v>
      </c>
    </row>
    <row r="81" spans="1:6" x14ac:dyDescent="0.25">
      <c r="A81" s="37" t="s">
        <v>136</v>
      </c>
      <c r="B81" s="38" t="s">
        <v>137</v>
      </c>
      <c r="C81" s="38">
        <v>6</v>
      </c>
      <c r="D81" s="38">
        <v>1</v>
      </c>
      <c r="E81" s="38">
        <v>4</v>
      </c>
      <c r="F81" s="38">
        <v>95000072</v>
      </c>
    </row>
    <row r="82" spans="1:6" x14ac:dyDescent="0.25">
      <c r="A82" s="37" t="s">
        <v>138</v>
      </c>
      <c r="B82" s="38" t="s">
        <v>139</v>
      </c>
      <c r="C82" s="38">
        <v>6</v>
      </c>
      <c r="D82" s="38">
        <v>2</v>
      </c>
      <c r="E82" s="38">
        <v>4</v>
      </c>
      <c r="F82" s="38">
        <v>95000073</v>
      </c>
    </row>
    <row r="83" spans="1:6" x14ac:dyDescent="0.25">
      <c r="A83" s="37" t="s">
        <v>140</v>
      </c>
      <c r="B83" s="38" t="s">
        <v>141</v>
      </c>
      <c r="C83" s="38">
        <v>6</v>
      </c>
      <c r="D83" s="38">
        <v>2</v>
      </c>
      <c r="E83" s="38">
        <v>4</v>
      </c>
      <c r="F83" s="38">
        <v>95000074</v>
      </c>
    </row>
    <row r="84" spans="1:6" x14ac:dyDescent="0.25">
      <c r="A84" s="37" t="s">
        <v>142</v>
      </c>
      <c r="B84" s="38" t="s">
        <v>143</v>
      </c>
      <c r="C84" s="38">
        <v>6</v>
      </c>
      <c r="D84" s="38">
        <v>1</v>
      </c>
      <c r="E84" s="38">
        <v>4</v>
      </c>
      <c r="F84" s="38">
        <v>95000075</v>
      </c>
    </row>
    <row r="85" spans="1:6" x14ac:dyDescent="0.25">
      <c r="A85" s="37" t="s">
        <v>144</v>
      </c>
      <c r="B85" s="38" t="s">
        <v>145</v>
      </c>
      <c r="C85" s="38">
        <v>6</v>
      </c>
      <c r="D85" s="38">
        <v>2</v>
      </c>
      <c r="E85" s="38">
        <v>4</v>
      </c>
      <c r="F85" s="38">
        <v>95000076</v>
      </c>
    </row>
    <row r="86" spans="1:6" x14ac:dyDescent="0.25">
      <c r="A86" s="39" t="s">
        <v>152</v>
      </c>
      <c r="B86" s="46" t="s">
        <v>153</v>
      </c>
      <c r="C86" s="46">
        <v>12</v>
      </c>
      <c r="D86" s="46" t="s">
        <v>154</v>
      </c>
      <c r="E86" s="46">
        <v>4</v>
      </c>
      <c r="F86" s="46">
        <v>95000082</v>
      </c>
    </row>
    <row r="87" spans="1:6" x14ac:dyDescent="0.25">
      <c r="A87" s="37" t="s">
        <v>175</v>
      </c>
      <c r="B87" s="38" t="s">
        <v>176</v>
      </c>
      <c r="C87" s="38">
        <v>3</v>
      </c>
      <c r="D87" s="38" t="s">
        <v>177</v>
      </c>
      <c r="E87" s="38">
        <v>4</v>
      </c>
      <c r="F87" s="38">
        <v>95000190</v>
      </c>
    </row>
    <row r="88" spans="1:6" x14ac:dyDescent="0.25">
      <c r="A88" s="37" t="s">
        <v>178</v>
      </c>
      <c r="B88" s="38" t="s">
        <v>179</v>
      </c>
      <c r="C88" s="38">
        <v>3</v>
      </c>
      <c r="D88" s="38" t="s">
        <v>154</v>
      </c>
      <c r="E88" s="38">
        <v>4</v>
      </c>
      <c r="F88" s="38">
        <v>95000191</v>
      </c>
    </row>
    <row r="89" spans="1:6" x14ac:dyDescent="0.25">
      <c r="A89" s="37" t="s">
        <v>180</v>
      </c>
      <c r="B89" s="38" t="s">
        <v>181</v>
      </c>
      <c r="C89" s="38">
        <v>3</v>
      </c>
      <c r="D89" s="38">
        <v>2</v>
      </c>
      <c r="E89" s="38">
        <v>4</v>
      </c>
      <c r="F89" s="38">
        <v>95000192</v>
      </c>
    </row>
    <row r="90" spans="1:6" x14ac:dyDescent="0.25">
      <c r="A90" s="37" t="s">
        <v>184</v>
      </c>
      <c r="B90" s="38" t="s">
        <v>185</v>
      </c>
      <c r="C90" s="38">
        <v>3</v>
      </c>
      <c r="D90" s="38">
        <v>1</v>
      </c>
      <c r="E90" s="38">
        <v>4</v>
      </c>
      <c r="F90" s="38">
        <v>95000244</v>
      </c>
    </row>
    <row r="91" spans="1:6" x14ac:dyDescent="0.25">
      <c r="A91" s="37" t="s">
        <v>186</v>
      </c>
      <c r="B91" s="38" t="s">
        <v>187</v>
      </c>
      <c r="C91" s="38">
        <v>3</v>
      </c>
      <c r="D91" s="38">
        <v>1</v>
      </c>
      <c r="E91" s="38">
        <v>4</v>
      </c>
      <c r="F91" s="38">
        <v>95000246</v>
      </c>
    </row>
    <row r="92" spans="1:6" x14ac:dyDescent="0.25">
      <c r="A92" s="37" t="s">
        <v>979</v>
      </c>
      <c r="B92" s="38"/>
      <c r="C92" s="38">
        <v>3</v>
      </c>
      <c r="D92" s="38" t="s">
        <v>177</v>
      </c>
      <c r="E92" s="38">
        <v>4</v>
      </c>
      <c r="F92" s="38">
        <v>95000185</v>
      </c>
    </row>
    <row r="93" spans="1:6" x14ac:dyDescent="0.25">
      <c r="A93" s="37" t="s">
        <v>980</v>
      </c>
      <c r="B93" s="38"/>
      <c r="C93" s="38">
        <v>6</v>
      </c>
      <c r="D93" s="38" t="s">
        <v>177</v>
      </c>
      <c r="E93" s="38">
        <v>4</v>
      </c>
      <c r="F93" s="38">
        <v>95000186</v>
      </c>
    </row>
    <row r="94" spans="1:6" x14ac:dyDescent="0.25">
      <c r="A94" s="37" t="s">
        <v>981</v>
      </c>
      <c r="B94" s="38"/>
      <c r="C94" s="38">
        <v>4</v>
      </c>
      <c r="D94" s="38" t="s">
        <v>177</v>
      </c>
      <c r="E94" s="38">
        <v>4</v>
      </c>
      <c r="F94" s="38">
        <v>95000206</v>
      </c>
    </row>
    <row r="95" spans="1:6" x14ac:dyDescent="0.25">
      <c r="A95" s="37" t="s">
        <v>982</v>
      </c>
      <c r="B95" s="38"/>
      <c r="C95" s="38">
        <v>8</v>
      </c>
      <c r="D95" s="38" t="s">
        <v>177</v>
      </c>
      <c r="E95" s="38">
        <v>4</v>
      </c>
      <c r="F95" s="38">
        <v>95000207</v>
      </c>
    </row>
    <row r="96" spans="1:6" x14ac:dyDescent="0.25">
      <c r="A96" s="37" t="s">
        <v>983</v>
      </c>
      <c r="B96" s="38"/>
      <c r="C96" s="38">
        <v>4.5</v>
      </c>
      <c r="D96" s="38" t="s">
        <v>177</v>
      </c>
      <c r="E96" s="38">
        <v>4</v>
      </c>
      <c r="F96" s="38">
        <v>95000274</v>
      </c>
    </row>
    <row r="97" spans="1:6" x14ac:dyDescent="0.25">
      <c r="A97" s="37" t="s">
        <v>984</v>
      </c>
      <c r="B97" s="38"/>
      <c r="C97" s="38">
        <v>2</v>
      </c>
      <c r="D97" s="38" t="s">
        <v>177</v>
      </c>
      <c r="E97" s="38">
        <v>4</v>
      </c>
      <c r="F97" s="38">
        <v>95000275</v>
      </c>
    </row>
    <row r="98" spans="1:6" x14ac:dyDescent="0.25">
      <c r="A98" s="37" t="s">
        <v>985</v>
      </c>
      <c r="B98" s="38"/>
      <c r="C98" s="38">
        <v>1</v>
      </c>
      <c r="D98" s="38" t="s">
        <v>177</v>
      </c>
      <c r="E98" s="38">
        <v>4</v>
      </c>
      <c r="F98" s="38">
        <v>95000276</v>
      </c>
    </row>
  </sheetData>
  <autoFilter ref="A1:F98">
    <sortState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733</v>
      </c>
      <c r="B1" s="238"/>
      <c r="C1" s="238"/>
      <c r="D1" s="238"/>
    </row>
    <row r="3" spans="1:4" x14ac:dyDescent="0.25">
      <c r="A3" s="24" t="s">
        <v>1080</v>
      </c>
    </row>
    <row r="4" spans="1:4" x14ac:dyDescent="0.25">
      <c r="A4" s="22" t="s">
        <v>734</v>
      </c>
    </row>
    <row r="5" spans="1:4" x14ac:dyDescent="0.25">
      <c r="A5" s="22" t="s">
        <v>735</v>
      </c>
    </row>
    <row r="6" spans="1:4" x14ac:dyDescent="0.25">
      <c r="A6" s="22" t="s">
        <v>736</v>
      </c>
    </row>
    <row r="7" spans="1:4" x14ac:dyDescent="0.25">
      <c r="A7" s="22" t="s">
        <v>737</v>
      </c>
    </row>
    <row r="8" spans="1:4" x14ac:dyDescent="0.25">
      <c r="A8" s="22" t="s">
        <v>738</v>
      </c>
    </row>
    <row r="9" spans="1:4" x14ac:dyDescent="0.25">
      <c r="A9" s="22" t="s">
        <v>739</v>
      </c>
    </row>
    <row r="10" spans="1:4" x14ac:dyDescent="0.25">
      <c r="A10" s="22" t="s">
        <v>740</v>
      </c>
    </row>
    <row r="11" spans="1:4" x14ac:dyDescent="0.25">
      <c r="A11" s="22" t="s">
        <v>741</v>
      </c>
    </row>
    <row r="12" spans="1:4" x14ac:dyDescent="0.25">
      <c r="A12" s="22" t="s">
        <v>742</v>
      </c>
    </row>
    <row r="13" spans="1:4" x14ac:dyDescent="0.25">
      <c r="A13" s="22" t="s">
        <v>743</v>
      </c>
    </row>
    <row r="14" spans="1:4" x14ac:dyDescent="0.25">
      <c r="A14" s="22" t="s">
        <v>744</v>
      </c>
    </row>
    <row r="15" spans="1:4" x14ac:dyDescent="0.25">
      <c r="A15" s="22" t="s">
        <v>746</v>
      </c>
    </row>
    <row r="16" spans="1:4" x14ac:dyDescent="0.25">
      <c r="A16" s="22" t="s">
        <v>745</v>
      </c>
    </row>
    <row r="18" spans="1:1" x14ac:dyDescent="0.25">
      <c r="A18" s="24" t="s">
        <v>747</v>
      </c>
    </row>
    <row r="19" spans="1:1" x14ac:dyDescent="0.25">
      <c r="A19" s="24" t="s">
        <v>748</v>
      </c>
    </row>
    <row r="20" spans="1:1" x14ac:dyDescent="0.25">
      <c r="A20" s="23" t="s">
        <v>749</v>
      </c>
    </row>
    <row r="21" spans="1:1" x14ac:dyDescent="0.25">
      <c r="A21" s="23" t="s">
        <v>750</v>
      </c>
    </row>
    <row r="22" spans="1:1" x14ac:dyDescent="0.25">
      <c r="A22" s="23" t="s">
        <v>751</v>
      </c>
    </row>
    <row r="23" spans="1:1" x14ac:dyDescent="0.25">
      <c r="A23" s="23" t="s">
        <v>752</v>
      </c>
    </row>
    <row r="24" spans="1:1" x14ac:dyDescent="0.25">
      <c r="A24" s="23" t="s">
        <v>753</v>
      </c>
    </row>
    <row r="26" spans="1:1" x14ac:dyDescent="0.25">
      <c r="A26" s="24" t="s">
        <v>754</v>
      </c>
    </row>
    <row r="27" spans="1:1" x14ac:dyDescent="0.25">
      <c r="A27" s="23" t="s">
        <v>755</v>
      </c>
    </row>
    <row r="28" spans="1:1" x14ac:dyDescent="0.25">
      <c r="A28" s="23" t="s">
        <v>756</v>
      </c>
    </row>
    <row r="29" spans="1:1" x14ac:dyDescent="0.25">
      <c r="A29" s="23" t="s">
        <v>757</v>
      </c>
    </row>
    <row r="30" spans="1:1" x14ac:dyDescent="0.25">
      <c r="A30" s="23" t="s">
        <v>758</v>
      </c>
    </row>
    <row r="31" spans="1:1" x14ac:dyDescent="0.25">
      <c r="A31" s="23" t="s">
        <v>759</v>
      </c>
    </row>
    <row r="32" spans="1:1" x14ac:dyDescent="0.25">
      <c r="A32" s="23" t="s">
        <v>760</v>
      </c>
    </row>
    <row r="33" spans="1:1" x14ac:dyDescent="0.25">
      <c r="A33" s="23" t="s">
        <v>761</v>
      </c>
    </row>
    <row r="34" spans="1:1" x14ac:dyDescent="0.25">
      <c r="A34" s="23" t="s">
        <v>762</v>
      </c>
    </row>
    <row r="35" spans="1:1" x14ac:dyDescent="0.25">
      <c r="A35" s="23" t="s">
        <v>763</v>
      </c>
    </row>
    <row r="36" spans="1:1" x14ac:dyDescent="0.25">
      <c r="A36" s="23" t="s">
        <v>764</v>
      </c>
    </row>
    <row r="37" spans="1:1" x14ac:dyDescent="0.25">
      <c r="A37" s="23" t="s">
        <v>765</v>
      </c>
    </row>
    <row r="38" spans="1:1" x14ac:dyDescent="0.25">
      <c r="A38" s="23" t="s">
        <v>766</v>
      </c>
    </row>
    <row r="39" spans="1:1" x14ac:dyDescent="0.25">
      <c r="A39" s="23" t="s">
        <v>767</v>
      </c>
    </row>
    <row r="40" spans="1:1" x14ac:dyDescent="0.25">
      <c r="A40" s="23" t="s">
        <v>768</v>
      </c>
    </row>
    <row r="41" spans="1:1" x14ac:dyDescent="0.25">
      <c r="A41" s="23" t="s">
        <v>769</v>
      </c>
    </row>
    <row r="43" spans="1:1" x14ac:dyDescent="0.25">
      <c r="A43" s="24" t="s">
        <v>770</v>
      </c>
    </row>
    <row r="44" spans="1:1" x14ac:dyDescent="0.25">
      <c r="A44" s="25" t="s">
        <v>771</v>
      </c>
    </row>
    <row r="45" spans="1:1" x14ac:dyDescent="0.25">
      <c r="A45" s="25" t="s">
        <v>772</v>
      </c>
    </row>
    <row r="46" spans="1:1" x14ac:dyDescent="0.25">
      <c r="A46" s="25" t="s">
        <v>773</v>
      </c>
    </row>
    <row r="47" spans="1:1" x14ac:dyDescent="0.25">
      <c r="A47" s="25" t="s">
        <v>774</v>
      </c>
    </row>
    <row r="48" spans="1:1" x14ac:dyDescent="0.25">
      <c r="A48" s="25" t="s">
        <v>775</v>
      </c>
    </row>
    <row r="49" spans="1:1" x14ac:dyDescent="0.25">
      <c r="A49" s="25" t="s">
        <v>776</v>
      </c>
    </row>
    <row r="51" spans="1:1" x14ac:dyDescent="0.25">
      <c r="A51" s="24" t="s">
        <v>777</v>
      </c>
    </row>
    <row r="52" spans="1:1" x14ac:dyDescent="0.25">
      <c r="A52" s="25" t="s">
        <v>778</v>
      </c>
    </row>
    <row r="53" spans="1:1" x14ac:dyDescent="0.25">
      <c r="A53" s="25" t="s">
        <v>779</v>
      </c>
    </row>
    <row r="54" spans="1:1" x14ac:dyDescent="0.25">
      <c r="A54" s="25" t="s">
        <v>780</v>
      </c>
    </row>
    <row r="55" spans="1:1" x14ac:dyDescent="0.25">
      <c r="A55" s="25" t="s">
        <v>781</v>
      </c>
    </row>
    <row r="56" spans="1:1" x14ac:dyDescent="0.25">
      <c r="A56" s="25" t="s">
        <v>782</v>
      </c>
    </row>
    <row r="57" spans="1:1" x14ac:dyDescent="0.25">
      <c r="A57" s="25" t="s">
        <v>783</v>
      </c>
    </row>
    <row r="58" spans="1:1" x14ac:dyDescent="0.25">
      <c r="A58" s="25" t="s">
        <v>784</v>
      </c>
    </row>
    <row r="60" spans="1:1" x14ac:dyDescent="0.25">
      <c r="A60" s="24" t="s">
        <v>785</v>
      </c>
    </row>
    <row r="61" spans="1:1" x14ac:dyDescent="0.25">
      <c r="A61" s="25" t="s">
        <v>786</v>
      </c>
    </row>
    <row r="62" spans="1:1" x14ac:dyDescent="0.25">
      <c r="A62" s="25" t="s">
        <v>787</v>
      </c>
    </row>
    <row r="63" spans="1:1" x14ac:dyDescent="0.25">
      <c r="A63" s="25" t="s">
        <v>788</v>
      </c>
    </row>
    <row r="64" spans="1:1" x14ac:dyDescent="0.25">
      <c r="A64" s="25" t="s">
        <v>789</v>
      </c>
    </row>
    <row r="65" spans="1:1" x14ac:dyDescent="0.25">
      <c r="A65" s="25" t="s">
        <v>790</v>
      </c>
    </row>
    <row r="66" spans="1:1" x14ac:dyDescent="0.25">
      <c r="A66" s="25" t="s">
        <v>791</v>
      </c>
    </row>
    <row r="67" spans="1:1" x14ac:dyDescent="0.25">
      <c r="A67" s="25" t="s">
        <v>792</v>
      </c>
    </row>
    <row r="68" spans="1:1" x14ac:dyDescent="0.25">
      <c r="A68" s="25" t="s">
        <v>793</v>
      </c>
    </row>
    <row r="69" spans="1:1" x14ac:dyDescent="0.25">
      <c r="A69" s="25" t="s">
        <v>794</v>
      </c>
    </row>
    <row r="71" spans="1:1" x14ac:dyDescent="0.25">
      <c r="A71" s="24" t="s">
        <v>795</v>
      </c>
    </row>
    <row r="72" spans="1:1" x14ac:dyDescent="0.25">
      <c r="A72" s="25" t="s">
        <v>796</v>
      </c>
    </row>
    <row r="73" spans="1:1" x14ac:dyDescent="0.25">
      <c r="A73" s="25" t="s">
        <v>797</v>
      </c>
    </row>
    <row r="74" spans="1:1" x14ac:dyDescent="0.25">
      <c r="A74" s="25" t="s">
        <v>798</v>
      </c>
    </row>
    <row r="75" spans="1:1" x14ac:dyDescent="0.25">
      <c r="A75" s="25" t="s">
        <v>799</v>
      </c>
    </row>
    <row r="76" spans="1:1" x14ac:dyDescent="0.25">
      <c r="A76" s="25" t="s">
        <v>800</v>
      </c>
    </row>
    <row r="78" spans="1:1" x14ac:dyDescent="0.25">
      <c r="A78" s="24" t="s">
        <v>801</v>
      </c>
    </row>
    <row r="79" spans="1:1" x14ac:dyDescent="0.25">
      <c r="A79" s="25" t="s">
        <v>802</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910</v>
      </c>
      <c r="B1" s="238"/>
      <c r="C1" s="238"/>
      <c r="D1" s="238"/>
    </row>
    <row r="3" spans="1:4" x14ac:dyDescent="0.25">
      <c r="A3" s="24" t="s">
        <v>1080</v>
      </c>
    </row>
    <row r="4" spans="1:4" x14ac:dyDescent="0.25">
      <c r="A4" s="25" t="s">
        <v>803</v>
      </c>
    </row>
    <row r="5" spans="1:4" x14ac:dyDescent="0.25">
      <c r="A5" s="25" t="s">
        <v>804</v>
      </c>
    </row>
    <row r="6" spans="1:4" x14ac:dyDescent="0.25">
      <c r="A6" s="25" t="s">
        <v>805</v>
      </c>
    </row>
    <row r="7" spans="1:4" x14ac:dyDescent="0.25">
      <c r="A7" s="25" t="s">
        <v>806</v>
      </c>
    </row>
    <row r="8" spans="1:4" x14ac:dyDescent="0.25">
      <c r="A8" s="25" t="s">
        <v>807</v>
      </c>
    </row>
    <row r="9" spans="1:4" x14ac:dyDescent="0.25">
      <c r="A9" s="25" t="s">
        <v>808</v>
      </c>
    </row>
    <row r="10" spans="1:4" x14ac:dyDescent="0.25">
      <c r="A10" s="25" t="s">
        <v>809</v>
      </c>
    </row>
    <row r="11" spans="1:4" x14ac:dyDescent="0.25">
      <c r="A11" s="25" t="s">
        <v>810</v>
      </c>
    </row>
    <row r="12" spans="1:4" x14ac:dyDescent="0.25">
      <c r="A12" s="25" t="s">
        <v>811</v>
      </c>
    </row>
    <row r="13" spans="1:4" x14ac:dyDescent="0.25">
      <c r="A13" s="25" t="s">
        <v>812</v>
      </c>
    </row>
    <row r="14" spans="1:4" x14ac:dyDescent="0.25">
      <c r="A14" s="25" t="s">
        <v>813</v>
      </c>
    </row>
    <row r="15" spans="1:4" x14ac:dyDescent="0.25">
      <c r="A15" s="25" t="s">
        <v>814</v>
      </c>
    </row>
    <row r="16" spans="1:4" x14ac:dyDescent="0.25">
      <c r="A16" s="25" t="s">
        <v>815</v>
      </c>
    </row>
    <row r="17" spans="1:1" x14ac:dyDescent="0.25">
      <c r="A17" s="25" t="s">
        <v>816</v>
      </c>
    </row>
    <row r="18" spans="1:1" x14ac:dyDescent="0.25">
      <c r="A18" s="25" t="s">
        <v>817</v>
      </c>
    </row>
    <row r="19" spans="1:1" x14ac:dyDescent="0.25">
      <c r="A19" s="25" t="s">
        <v>818</v>
      </c>
    </row>
    <row r="20" spans="1:1" x14ac:dyDescent="0.25">
      <c r="A20" s="25" t="s">
        <v>819</v>
      </c>
    </row>
    <row r="21" spans="1:1" x14ac:dyDescent="0.25">
      <c r="A21" s="25" t="s">
        <v>820</v>
      </c>
    </row>
    <row r="22" spans="1:1" x14ac:dyDescent="0.25">
      <c r="A22" s="25" t="s">
        <v>821</v>
      </c>
    </row>
    <row r="24" spans="1:1" x14ac:dyDescent="0.25">
      <c r="A24" s="24" t="s">
        <v>747</v>
      </c>
    </row>
    <row r="25" spans="1:1" x14ac:dyDescent="0.25">
      <c r="A25" s="24" t="s">
        <v>822</v>
      </c>
    </row>
    <row r="26" spans="1:1" x14ac:dyDescent="0.25">
      <c r="A26" s="25" t="s">
        <v>823</v>
      </c>
    </row>
    <row r="27" spans="1:1" x14ac:dyDescent="0.25">
      <c r="A27" s="25" t="s">
        <v>824</v>
      </c>
    </row>
    <row r="28" spans="1:1" x14ac:dyDescent="0.25">
      <c r="A28" s="25" t="s">
        <v>825</v>
      </c>
    </row>
    <row r="29" spans="1:1" x14ac:dyDescent="0.25">
      <c r="A29" s="25" t="s">
        <v>826</v>
      </c>
    </row>
    <row r="30" spans="1:1" x14ac:dyDescent="0.25">
      <c r="A30" s="25" t="s">
        <v>827</v>
      </c>
    </row>
    <row r="31" spans="1:1" x14ac:dyDescent="0.25">
      <c r="A31" s="25" t="s">
        <v>828</v>
      </c>
    </row>
    <row r="32" spans="1:1" x14ac:dyDescent="0.25">
      <c r="A32" s="25" t="s">
        <v>829</v>
      </c>
    </row>
    <row r="33" spans="1:1" x14ac:dyDescent="0.25">
      <c r="A33" s="25" t="s">
        <v>830</v>
      </c>
    </row>
    <row r="34" spans="1:1" x14ac:dyDescent="0.25">
      <c r="A34" s="25" t="s">
        <v>831</v>
      </c>
    </row>
    <row r="35" spans="1:1" x14ac:dyDescent="0.25">
      <c r="A35" s="25" t="s">
        <v>832</v>
      </c>
    </row>
    <row r="36" spans="1:1" x14ac:dyDescent="0.25">
      <c r="A36" s="25" t="s">
        <v>833</v>
      </c>
    </row>
    <row r="37" spans="1:1" x14ac:dyDescent="0.25">
      <c r="A37" s="25" t="s">
        <v>834</v>
      </c>
    </row>
    <row r="38" spans="1:1" x14ac:dyDescent="0.25">
      <c r="A38" s="25" t="s">
        <v>835</v>
      </c>
    </row>
    <row r="39" spans="1:1" x14ac:dyDescent="0.25">
      <c r="A39" s="25" t="s">
        <v>836</v>
      </c>
    </row>
    <row r="40" spans="1:1" x14ac:dyDescent="0.25">
      <c r="A40" s="25" t="s">
        <v>837</v>
      </c>
    </row>
    <row r="41" spans="1:1" x14ac:dyDescent="0.25">
      <c r="A41" s="25" t="s">
        <v>838</v>
      </c>
    </row>
    <row r="42" spans="1:1" x14ac:dyDescent="0.25">
      <c r="A42" s="25" t="s">
        <v>839</v>
      </c>
    </row>
    <row r="43" spans="1:1" x14ac:dyDescent="0.25">
      <c r="A43" s="25" t="s">
        <v>840</v>
      </c>
    </row>
    <row r="44" spans="1:1" x14ac:dyDescent="0.25">
      <c r="A44" s="25" t="s">
        <v>841</v>
      </c>
    </row>
    <row r="45" spans="1:1" x14ac:dyDescent="0.25">
      <c r="A45" s="25" t="s">
        <v>842</v>
      </c>
    </row>
    <row r="46" spans="1:1" x14ac:dyDescent="0.25">
      <c r="A46" s="25" t="s">
        <v>843</v>
      </c>
    </row>
    <row r="47" spans="1:1" x14ac:dyDescent="0.25">
      <c r="A47" s="25" t="s">
        <v>844</v>
      </c>
    </row>
    <row r="48" spans="1:1" x14ac:dyDescent="0.25">
      <c r="A48" s="25" t="s">
        <v>845</v>
      </c>
    </row>
    <row r="49" spans="1:1" x14ac:dyDescent="0.25">
      <c r="A49" s="25" t="s">
        <v>846</v>
      </c>
    </row>
    <row r="50" spans="1:1" x14ac:dyDescent="0.25">
      <c r="A50" s="25" t="s">
        <v>847</v>
      </c>
    </row>
    <row r="51" spans="1:1" x14ac:dyDescent="0.25">
      <c r="A51" s="25" t="s">
        <v>848</v>
      </c>
    </row>
    <row r="52" spans="1:1" x14ac:dyDescent="0.25">
      <c r="A52" s="25" t="s">
        <v>849</v>
      </c>
    </row>
    <row r="53" spans="1:1" x14ac:dyDescent="0.25">
      <c r="A53" s="25" t="s">
        <v>850</v>
      </c>
    </row>
    <row r="54" spans="1:1" x14ac:dyDescent="0.25">
      <c r="A54" s="25" t="s">
        <v>851</v>
      </c>
    </row>
    <row r="55" spans="1:1" x14ac:dyDescent="0.25">
      <c r="A55" s="25" t="s">
        <v>852</v>
      </c>
    </row>
    <row r="56" spans="1:1" x14ac:dyDescent="0.25">
      <c r="A56" s="25" t="s">
        <v>853</v>
      </c>
    </row>
    <row r="57" spans="1:1" x14ac:dyDescent="0.25">
      <c r="A57" s="25" t="s">
        <v>854</v>
      </c>
    </row>
    <row r="58" spans="1:1" x14ac:dyDescent="0.25">
      <c r="A58" s="25" t="s">
        <v>855</v>
      </c>
    </row>
    <row r="59" spans="1:1" x14ac:dyDescent="0.25">
      <c r="A59" s="25" t="s">
        <v>856</v>
      </c>
    </row>
    <row r="60" spans="1:1" x14ac:dyDescent="0.25">
      <c r="A60" s="25" t="s">
        <v>857</v>
      </c>
    </row>
    <row r="61" spans="1:1" x14ac:dyDescent="0.25">
      <c r="A61" s="25" t="s">
        <v>858</v>
      </c>
    </row>
    <row r="62" spans="1:1" x14ac:dyDescent="0.25">
      <c r="A62" s="25" t="s">
        <v>859</v>
      </c>
    </row>
    <row r="63" spans="1:1" x14ac:dyDescent="0.25">
      <c r="A63" s="25" t="s">
        <v>860</v>
      </c>
    </row>
    <row r="64" spans="1:1" x14ac:dyDescent="0.25">
      <c r="A64" s="25" t="s">
        <v>861</v>
      </c>
    </row>
    <row r="65" spans="1:1" x14ac:dyDescent="0.25">
      <c r="A65" s="25" t="s">
        <v>862</v>
      </c>
    </row>
    <row r="66" spans="1:1" x14ac:dyDescent="0.25">
      <c r="A66" s="25" t="s">
        <v>863</v>
      </c>
    </row>
    <row r="67" spans="1:1" x14ac:dyDescent="0.25">
      <c r="A67" s="25" t="s">
        <v>864</v>
      </c>
    </row>
    <row r="68" spans="1:1" x14ac:dyDescent="0.25">
      <c r="A68" s="25" t="s">
        <v>865</v>
      </c>
    </row>
    <row r="69" spans="1:1" x14ac:dyDescent="0.25">
      <c r="A69" s="25" t="s">
        <v>866</v>
      </c>
    </row>
    <row r="70" spans="1:1" x14ac:dyDescent="0.25">
      <c r="A70" s="25" t="s">
        <v>867</v>
      </c>
    </row>
    <row r="71" spans="1:1" x14ac:dyDescent="0.25">
      <c r="A71" s="25" t="s">
        <v>868</v>
      </c>
    </row>
    <row r="72" spans="1:1" x14ac:dyDescent="0.25">
      <c r="A72" s="25" t="s">
        <v>869</v>
      </c>
    </row>
    <row r="73" spans="1:1" x14ac:dyDescent="0.25">
      <c r="A73" s="25" t="s">
        <v>870</v>
      </c>
    </row>
    <row r="74" spans="1:1" x14ac:dyDescent="0.25">
      <c r="A74" s="25" t="s">
        <v>871</v>
      </c>
    </row>
    <row r="75" spans="1:1" x14ac:dyDescent="0.25">
      <c r="A75" s="25" t="s">
        <v>872</v>
      </c>
    </row>
    <row r="76" spans="1:1" x14ac:dyDescent="0.25">
      <c r="A76" s="25" t="s">
        <v>873</v>
      </c>
    </row>
    <row r="77" spans="1:1" x14ac:dyDescent="0.25">
      <c r="A77" s="25" t="s">
        <v>874</v>
      </c>
    </row>
    <row r="78" spans="1:1" x14ac:dyDescent="0.25">
      <c r="A78" s="25" t="s">
        <v>875</v>
      </c>
    </row>
    <row r="79" spans="1:1" x14ac:dyDescent="0.25">
      <c r="A79" s="25" t="s">
        <v>876</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4" sqref="A4"/>
    </sheetView>
  </sheetViews>
  <sheetFormatPr baseColWidth="10" defaultRowHeight="15" x14ac:dyDescent="0.25"/>
  <sheetData>
    <row r="1" spans="1:4" ht="26.25" x14ac:dyDescent="0.4">
      <c r="A1" s="238" t="s">
        <v>909</v>
      </c>
      <c r="B1" s="238"/>
      <c r="C1" s="238"/>
      <c r="D1" s="238"/>
    </row>
    <row r="3" spans="1:4" x14ac:dyDescent="0.25">
      <c r="A3" s="24" t="s">
        <v>1080</v>
      </c>
    </row>
    <row r="4" spans="1:4" x14ac:dyDescent="0.25">
      <c r="A4" s="26" t="s">
        <v>877</v>
      </c>
    </row>
    <row r="5" spans="1:4" x14ac:dyDescent="0.25">
      <c r="A5" s="26" t="s">
        <v>878</v>
      </c>
    </row>
    <row r="6" spans="1:4" x14ac:dyDescent="0.25">
      <c r="A6" s="26" t="s">
        <v>879</v>
      </c>
    </row>
    <row r="7" spans="1:4" x14ac:dyDescent="0.25">
      <c r="A7" s="26" t="s">
        <v>880</v>
      </c>
    </row>
    <row r="8" spans="1:4" x14ac:dyDescent="0.25">
      <c r="A8" s="26" t="s">
        <v>881</v>
      </c>
    </row>
    <row r="9" spans="1:4" x14ac:dyDescent="0.25">
      <c r="A9" s="26" t="s">
        <v>882</v>
      </c>
    </row>
    <row r="10" spans="1:4" x14ac:dyDescent="0.25">
      <c r="A10" s="26" t="s">
        <v>883</v>
      </c>
    </row>
    <row r="11" spans="1:4" x14ac:dyDescent="0.25">
      <c r="A11" s="26" t="s">
        <v>884</v>
      </c>
    </row>
    <row r="12" spans="1:4" x14ac:dyDescent="0.25">
      <c r="A12" s="26" t="s">
        <v>885</v>
      </c>
    </row>
    <row r="13" spans="1:4" x14ac:dyDescent="0.25">
      <c r="A13" s="26" t="s">
        <v>886</v>
      </c>
    </row>
    <row r="14" spans="1:4" x14ac:dyDescent="0.25">
      <c r="A14" s="26" t="s">
        <v>887</v>
      </c>
    </row>
    <row r="16" spans="1:4" x14ac:dyDescent="0.25">
      <c r="A16" s="24" t="s">
        <v>747</v>
      </c>
    </row>
    <row r="17" spans="1:1" x14ac:dyDescent="0.25">
      <c r="A17" s="26" t="s">
        <v>888</v>
      </c>
    </row>
    <row r="18" spans="1:1" x14ac:dyDescent="0.25">
      <c r="A18" s="26" t="s">
        <v>889</v>
      </c>
    </row>
    <row r="19" spans="1:1" x14ac:dyDescent="0.25">
      <c r="A19" s="26" t="s">
        <v>890</v>
      </c>
    </row>
    <row r="20" spans="1:1" x14ac:dyDescent="0.25">
      <c r="A20" s="26" t="s">
        <v>891</v>
      </c>
    </row>
    <row r="21" spans="1:1" x14ac:dyDescent="0.25">
      <c r="A21" s="26" t="s">
        <v>892</v>
      </c>
    </row>
    <row r="22" spans="1:1" x14ac:dyDescent="0.25">
      <c r="A22" s="26" t="s">
        <v>893</v>
      </c>
    </row>
    <row r="23" spans="1:1" x14ac:dyDescent="0.25">
      <c r="A23" s="26" t="s">
        <v>894</v>
      </c>
    </row>
    <row r="24" spans="1:1" x14ac:dyDescent="0.25">
      <c r="A24" s="26" t="s">
        <v>895</v>
      </c>
    </row>
    <row r="25" spans="1:1" x14ac:dyDescent="0.25">
      <c r="A25" s="26" t="s">
        <v>896</v>
      </c>
    </row>
    <row r="26" spans="1:1" x14ac:dyDescent="0.25">
      <c r="A26" s="26" t="s">
        <v>897</v>
      </c>
    </row>
    <row r="27" spans="1:1" x14ac:dyDescent="0.25">
      <c r="A27" s="26" t="s">
        <v>898</v>
      </c>
    </row>
    <row r="28" spans="1:1" x14ac:dyDescent="0.25">
      <c r="A28" s="26" t="s">
        <v>899</v>
      </c>
    </row>
    <row r="29" spans="1:1" x14ac:dyDescent="0.25">
      <c r="A29" s="26" t="s">
        <v>900</v>
      </c>
    </row>
    <row r="30" spans="1:1" x14ac:dyDescent="0.25">
      <c r="A30" s="26" t="s">
        <v>901</v>
      </c>
    </row>
    <row r="31" spans="1:1" x14ac:dyDescent="0.25">
      <c r="A31" s="26" t="s">
        <v>902</v>
      </c>
    </row>
    <row r="32" spans="1:1" x14ac:dyDescent="0.25">
      <c r="A32" s="26" t="s">
        <v>903</v>
      </c>
    </row>
    <row r="33" spans="1:1" x14ac:dyDescent="0.25">
      <c r="A33" s="26" t="s">
        <v>904</v>
      </c>
    </row>
    <row r="34" spans="1:1" x14ac:dyDescent="0.25">
      <c r="A34" s="26" t="s">
        <v>905</v>
      </c>
    </row>
    <row r="35" spans="1:1" x14ac:dyDescent="0.25">
      <c r="A35" s="26" t="s">
        <v>906</v>
      </c>
    </row>
    <row r="36" spans="1:1" x14ac:dyDescent="0.25">
      <c r="A36" s="26" t="s">
        <v>907</v>
      </c>
    </row>
    <row r="37" spans="1:1" x14ac:dyDescent="0.25">
      <c r="A37" s="26" t="s">
        <v>908</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11" sqref="A11"/>
    </sheetView>
  </sheetViews>
  <sheetFormatPr baseColWidth="10" defaultRowHeight="15" x14ac:dyDescent="0.25"/>
  <sheetData>
    <row r="1" spans="1:4" ht="26.25" x14ac:dyDescent="0.4">
      <c r="A1" s="238" t="s">
        <v>911</v>
      </c>
      <c r="B1" s="238"/>
      <c r="C1" s="238"/>
      <c r="D1" s="238"/>
    </row>
    <row r="3" spans="1:4" x14ac:dyDescent="0.25">
      <c r="A3" s="24" t="s">
        <v>1080</v>
      </c>
    </row>
    <row r="4" spans="1:4" x14ac:dyDescent="0.25">
      <c r="A4" s="25" t="s">
        <v>912</v>
      </c>
    </row>
    <row r="5" spans="1:4" x14ac:dyDescent="0.25">
      <c r="A5" s="25" t="s">
        <v>913</v>
      </c>
    </row>
    <row r="6" spans="1:4" x14ac:dyDescent="0.25">
      <c r="A6" s="25" t="s">
        <v>914</v>
      </c>
    </row>
    <row r="7" spans="1:4" x14ac:dyDescent="0.25">
      <c r="A7" s="25" t="s">
        <v>915</v>
      </c>
    </row>
    <row r="8" spans="1:4" x14ac:dyDescent="0.25">
      <c r="A8" s="25" t="s">
        <v>916</v>
      </c>
    </row>
    <row r="10" spans="1:4" x14ac:dyDescent="0.25">
      <c r="A10" s="24" t="s">
        <v>1081</v>
      </c>
    </row>
    <row r="11" spans="1:4" x14ac:dyDescent="0.25">
      <c r="A11" s="25" t="s">
        <v>917</v>
      </c>
    </row>
    <row r="12" spans="1:4" x14ac:dyDescent="0.25">
      <c r="A12" s="25" t="s">
        <v>918</v>
      </c>
    </row>
    <row r="13" spans="1:4" x14ac:dyDescent="0.25">
      <c r="A13" s="25" t="s">
        <v>919</v>
      </c>
    </row>
    <row r="14" spans="1:4" x14ac:dyDescent="0.25">
      <c r="A14" s="25" t="s">
        <v>920</v>
      </c>
    </row>
    <row r="15" spans="1:4" x14ac:dyDescent="0.25">
      <c r="A15" s="25" t="s">
        <v>921</v>
      </c>
    </row>
    <row r="16" spans="1:4" x14ac:dyDescent="0.25">
      <c r="A16" s="25" t="s">
        <v>922</v>
      </c>
    </row>
    <row r="17" spans="1:1" x14ac:dyDescent="0.25">
      <c r="A17" s="25" t="s">
        <v>923</v>
      </c>
    </row>
    <row r="19" spans="1:1" x14ac:dyDescent="0.25">
      <c r="A19" s="24" t="s">
        <v>747</v>
      </c>
    </row>
    <row r="20" spans="1:1" x14ac:dyDescent="0.25">
      <c r="A20" s="24" t="s">
        <v>924</v>
      </c>
    </row>
    <row r="21" spans="1:1" x14ac:dyDescent="0.25">
      <c r="A21" s="25" t="s">
        <v>925</v>
      </c>
    </row>
    <row r="22" spans="1:1" x14ac:dyDescent="0.25">
      <c r="A22" s="25" t="s">
        <v>926</v>
      </c>
    </row>
    <row r="23" spans="1:1" x14ac:dyDescent="0.25">
      <c r="A23" s="25" t="s">
        <v>927</v>
      </c>
    </row>
    <row r="24" spans="1:1" x14ac:dyDescent="0.25">
      <c r="A24" s="25" t="s">
        <v>928</v>
      </c>
    </row>
    <row r="25" spans="1:1" x14ac:dyDescent="0.25">
      <c r="A25" s="25" t="s">
        <v>929</v>
      </c>
    </row>
    <row r="26" spans="1:1" x14ac:dyDescent="0.25">
      <c r="A26" s="25" t="s">
        <v>930</v>
      </c>
    </row>
    <row r="27" spans="1:1" x14ac:dyDescent="0.25">
      <c r="A27" s="25" t="s">
        <v>931</v>
      </c>
    </row>
    <row r="28" spans="1:1" x14ac:dyDescent="0.25">
      <c r="A28" s="25" t="s">
        <v>932</v>
      </c>
    </row>
    <row r="29" spans="1:1" x14ac:dyDescent="0.25">
      <c r="A29" s="25" t="s">
        <v>933</v>
      </c>
    </row>
    <row r="30" spans="1:1" x14ac:dyDescent="0.25">
      <c r="A30" s="25" t="s">
        <v>934</v>
      </c>
    </row>
    <row r="31" spans="1:1" x14ac:dyDescent="0.25">
      <c r="A31" s="25" t="s">
        <v>935</v>
      </c>
    </row>
    <row r="32" spans="1:1" x14ac:dyDescent="0.25">
      <c r="A32" s="25" t="s">
        <v>936</v>
      </c>
    </row>
    <row r="33" spans="1:1" x14ac:dyDescent="0.25">
      <c r="A33" s="25" t="s">
        <v>937</v>
      </c>
    </row>
    <row r="34" spans="1:1" x14ac:dyDescent="0.25">
      <c r="A34" s="25" t="s">
        <v>938</v>
      </c>
    </row>
    <row r="36" spans="1:1" x14ac:dyDescent="0.25">
      <c r="A36" s="24" t="s">
        <v>939</v>
      </c>
    </row>
    <row r="37" spans="1:1" x14ac:dyDescent="0.25">
      <c r="A37" s="25" t="s">
        <v>940</v>
      </c>
    </row>
    <row r="38" spans="1:1" x14ac:dyDescent="0.25">
      <c r="A38" s="25" t="s">
        <v>941</v>
      </c>
    </row>
    <row r="40" spans="1:1" x14ac:dyDescent="0.25">
      <c r="A40" s="24" t="s">
        <v>942</v>
      </c>
    </row>
    <row r="41" spans="1:1" x14ac:dyDescent="0.25">
      <c r="A41" t="s">
        <v>943</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B7" sqref="B7:B8"/>
    </sheetView>
  </sheetViews>
  <sheetFormatPr baseColWidth="10" defaultRowHeight="15" x14ac:dyDescent="0.25"/>
  <sheetData>
    <row r="1" spans="1:4" ht="26.25" x14ac:dyDescent="0.4">
      <c r="A1" s="238" t="s">
        <v>944</v>
      </c>
      <c r="B1" s="238"/>
      <c r="C1" s="238"/>
      <c r="D1" s="238"/>
    </row>
    <row r="3" spans="1:4" x14ac:dyDescent="0.25">
      <c r="A3" s="24" t="s">
        <v>1080</v>
      </c>
    </row>
    <row r="27" spans="1:1" x14ac:dyDescent="0.25">
      <c r="A27" s="24" t="s">
        <v>1082</v>
      </c>
    </row>
    <row r="28" spans="1:1" x14ac:dyDescent="0.25">
      <c r="A28" s="25" t="s">
        <v>945</v>
      </c>
    </row>
    <row r="29" spans="1:1" x14ac:dyDescent="0.25">
      <c r="A29" s="25" t="s">
        <v>946</v>
      </c>
    </row>
    <row r="30" spans="1:1" x14ac:dyDescent="0.25">
      <c r="A30" s="25" t="s">
        <v>947</v>
      </c>
    </row>
    <row r="31" spans="1:1" x14ac:dyDescent="0.25">
      <c r="A31" s="25" t="s">
        <v>948</v>
      </c>
    </row>
    <row r="32" spans="1:1" x14ac:dyDescent="0.25">
      <c r="A32" s="25" t="s">
        <v>949</v>
      </c>
    </row>
    <row r="33" spans="1:1" x14ac:dyDescent="0.25">
      <c r="A33" s="25" t="s">
        <v>950</v>
      </c>
    </row>
    <row r="34" spans="1:1" x14ac:dyDescent="0.25">
      <c r="A34" s="25" t="s">
        <v>951</v>
      </c>
    </row>
    <row r="35" spans="1:1" x14ac:dyDescent="0.25">
      <c r="A35" s="25" t="s">
        <v>952</v>
      </c>
    </row>
    <row r="36" spans="1:1" x14ac:dyDescent="0.25">
      <c r="A36" s="25" t="s">
        <v>953</v>
      </c>
    </row>
    <row r="37" spans="1:1" x14ac:dyDescent="0.25">
      <c r="A37" s="25" t="s">
        <v>954</v>
      </c>
    </row>
    <row r="38" spans="1:1" x14ac:dyDescent="0.25">
      <c r="A38" s="25" t="s">
        <v>955</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0" workbookViewId="0">
      <selection activeCell="A75" sqref="A75"/>
    </sheetView>
  </sheetViews>
  <sheetFormatPr baseColWidth="10" defaultRowHeight="15" x14ac:dyDescent="0.25"/>
  <cols>
    <col min="1" max="1" width="61.5703125" bestFit="1" customWidth="1"/>
    <col min="2" max="2" width="13.7109375" bestFit="1" customWidth="1"/>
  </cols>
  <sheetData>
    <row r="1" spans="1:6" x14ac:dyDescent="0.25">
      <c r="A1" s="8" t="s">
        <v>1</v>
      </c>
      <c r="B1" s="8" t="s">
        <v>2</v>
      </c>
      <c r="C1" s="8" t="s">
        <v>3</v>
      </c>
      <c r="D1" s="8" t="s">
        <v>4</v>
      </c>
      <c r="E1" s="8" t="s">
        <v>5</v>
      </c>
      <c r="F1" s="7" t="s">
        <v>0</v>
      </c>
    </row>
    <row r="2" spans="1:6" x14ac:dyDescent="0.25">
      <c r="A2" s="6" t="s">
        <v>6</v>
      </c>
      <c r="B2" s="5" t="s">
        <v>7</v>
      </c>
      <c r="C2" s="5">
        <v>6</v>
      </c>
      <c r="D2" s="5">
        <v>1</v>
      </c>
      <c r="E2" s="5">
        <v>1</v>
      </c>
      <c r="F2" s="5">
        <v>95000300</v>
      </c>
    </row>
    <row r="3" spans="1:6" x14ac:dyDescent="0.25">
      <c r="A3" s="6" t="s">
        <v>188</v>
      </c>
      <c r="B3" s="5" t="s">
        <v>189</v>
      </c>
      <c r="C3" s="5">
        <v>6</v>
      </c>
      <c r="D3" s="5">
        <v>1</v>
      </c>
      <c r="E3" s="5">
        <v>1</v>
      </c>
      <c r="F3" s="5">
        <v>95000301</v>
      </c>
    </row>
    <row r="4" spans="1:6" x14ac:dyDescent="0.25">
      <c r="A4" s="6" t="s">
        <v>190</v>
      </c>
      <c r="B4" s="5" t="s">
        <v>191</v>
      </c>
      <c r="C4" s="5">
        <v>6</v>
      </c>
      <c r="D4" s="5">
        <v>1</v>
      </c>
      <c r="E4" s="5">
        <v>1</v>
      </c>
      <c r="F4" s="5">
        <v>95000302</v>
      </c>
    </row>
    <row r="5" spans="1:6" x14ac:dyDescent="0.25">
      <c r="A5" s="6" t="s">
        <v>192</v>
      </c>
      <c r="B5" s="5" t="s">
        <v>9</v>
      </c>
      <c r="C5" s="5">
        <v>6</v>
      </c>
      <c r="D5" s="5">
        <v>1</v>
      </c>
      <c r="E5" s="5">
        <v>1</v>
      </c>
      <c r="F5" s="5">
        <v>95000303</v>
      </c>
    </row>
    <row r="6" spans="1:6" x14ac:dyDescent="0.25">
      <c r="A6" s="6" t="s">
        <v>193</v>
      </c>
      <c r="B6" s="5" t="s">
        <v>194</v>
      </c>
      <c r="C6" s="5">
        <v>6</v>
      </c>
      <c r="D6" s="5">
        <v>1</v>
      </c>
      <c r="E6" s="5">
        <v>1</v>
      </c>
      <c r="F6" s="5">
        <v>95000304</v>
      </c>
    </row>
    <row r="7" spans="1:6" x14ac:dyDescent="0.25">
      <c r="A7" s="6" t="s">
        <v>195</v>
      </c>
      <c r="B7" s="5" t="s">
        <v>196</v>
      </c>
      <c r="C7" s="5">
        <v>6</v>
      </c>
      <c r="D7" s="5">
        <v>2</v>
      </c>
      <c r="E7" s="5">
        <v>1</v>
      </c>
      <c r="F7" s="5">
        <v>95000305</v>
      </c>
    </row>
    <row r="8" spans="1:6" x14ac:dyDescent="0.25">
      <c r="A8" s="6" t="s">
        <v>197</v>
      </c>
      <c r="B8" s="5" t="s">
        <v>198</v>
      </c>
      <c r="C8" s="5">
        <v>3</v>
      </c>
      <c r="D8" s="5">
        <v>2</v>
      </c>
      <c r="E8" s="5">
        <v>1</v>
      </c>
      <c r="F8" s="5">
        <v>95000306</v>
      </c>
    </row>
    <row r="9" spans="1:6" x14ac:dyDescent="0.25">
      <c r="A9" s="6" t="s">
        <v>199</v>
      </c>
      <c r="B9" s="5" t="s">
        <v>200</v>
      </c>
      <c r="C9" s="5">
        <v>9</v>
      </c>
      <c r="D9" s="5">
        <v>2</v>
      </c>
      <c r="E9" s="5">
        <v>1</v>
      </c>
      <c r="F9" s="5">
        <v>95000307</v>
      </c>
    </row>
    <row r="10" spans="1:6" x14ac:dyDescent="0.25">
      <c r="A10" s="6" t="s">
        <v>201</v>
      </c>
      <c r="B10" s="5" t="s">
        <v>202</v>
      </c>
      <c r="C10" s="5">
        <v>6</v>
      </c>
      <c r="D10" s="5">
        <v>2</v>
      </c>
      <c r="E10" s="5">
        <v>1</v>
      </c>
      <c r="F10" s="5">
        <v>95000308</v>
      </c>
    </row>
    <row r="11" spans="1:6" x14ac:dyDescent="0.25">
      <c r="A11" s="6" t="s">
        <v>203</v>
      </c>
      <c r="B11" s="5" t="s">
        <v>17</v>
      </c>
      <c r="C11" s="5">
        <v>6</v>
      </c>
      <c r="D11" s="5">
        <v>2</v>
      </c>
      <c r="E11" s="5">
        <v>1</v>
      </c>
      <c r="F11" s="5">
        <v>95000309</v>
      </c>
    </row>
    <row r="12" spans="1:6" x14ac:dyDescent="0.25">
      <c r="A12" s="40" t="s">
        <v>204</v>
      </c>
      <c r="B12" s="36" t="s">
        <v>205</v>
      </c>
      <c r="C12" s="36">
        <v>6</v>
      </c>
      <c r="D12" s="36">
        <v>1</v>
      </c>
      <c r="E12" s="36">
        <v>2</v>
      </c>
      <c r="F12" s="36">
        <v>95000310</v>
      </c>
    </row>
    <row r="13" spans="1:6" x14ac:dyDescent="0.25">
      <c r="A13" s="40" t="s">
        <v>206</v>
      </c>
      <c r="B13" s="36" t="s">
        <v>207</v>
      </c>
      <c r="C13" s="36">
        <v>6</v>
      </c>
      <c r="D13" s="36">
        <v>1</v>
      </c>
      <c r="E13" s="36">
        <v>2</v>
      </c>
      <c r="F13" s="36">
        <v>95000311</v>
      </c>
    </row>
    <row r="14" spans="1:6" x14ac:dyDescent="0.25">
      <c r="A14" s="40" t="s">
        <v>42</v>
      </c>
      <c r="B14" s="36" t="s">
        <v>43</v>
      </c>
      <c r="C14" s="36">
        <v>6</v>
      </c>
      <c r="D14" s="36">
        <v>1</v>
      </c>
      <c r="E14" s="36">
        <v>2</v>
      </c>
      <c r="F14" s="36">
        <v>95000312</v>
      </c>
    </row>
    <row r="15" spans="1:6" x14ac:dyDescent="0.25">
      <c r="A15" s="40" t="s">
        <v>208</v>
      </c>
      <c r="B15" s="36" t="s">
        <v>209</v>
      </c>
      <c r="C15" s="36">
        <v>6</v>
      </c>
      <c r="D15" s="36">
        <v>1</v>
      </c>
      <c r="E15" s="36">
        <v>2</v>
      </c>
      <c r="F15" s="36">
        <v>95000313</v>
      </c>
    </row>
    <row r="16" spans="1:6" x14ac:dyDescent="0.25">
      <c r="A16" s="40" t="s">
        <v>210</v>
      </c>
      <c r="B16" s="36" t="s">
        <v>211</v>
      </c>
      <c r="C16" s="36">
        <v>6</v>
      </c>
      <c r="D16" s="36">
        <v>1</v>
      </c>
      <c r="E16" s="36">
        <v>2</v>
      </c>
      <c r="F16" s="36">
        <v>95000314</v>
      </c>
    </row>
    <row r="17" spans="1:6" x14ac:dyDescent="0.25">
      <c r="A17" s="40" t="s">
        <v>212</v>
      </c>
      <c r="B17" s="36" t="s">
        <v>213</v>
      </c>
      <c r="C17" s="36">
        <v>6</v>
      </c>
      <c r="D17" s="36">
        <v>2</v>
      </c>
      <c r="E17" s="36">
        <v>2</v>
      </c>
      <c r="F17" s="36">
        <v>95000315</v>
      </c>
    </row>
    <row r="18" spans="1:6" x14ac:dyDescent="0.25">
      <c r="A18" s="40" t="s">
        <v>214</v>
      </c>
      <c r="B18" s="36" t="s">
        <v>215</v>
      </c>
      <c r="C18" s="36">
        <v>6</v>
      </c>
      <c r="D18" s="36">
        <v>2</v>
      </c>
      <c r="E18" s="36">
        <v>2</v>
      </c>
      <c r="F18" s="36">
        <v>95000316</v>
      </c>
    </row>
    <row r="19" spans="1:6" x14ac:dyDescent="0.25">
      <c r="A19" s="40" t="s">
        <v>216</v>
      </c>
      <c r="B19" s="36" t="s">
        <v>217</v>
      </c>
      <c r="C19" s="36">
        <v>6</v>
      </c>
      <c r="D19" s="36">
        <v>2</v>
      </c>
      <c r="E19" s="36">
        <v>2</v>
      </c>
      <c r="F19" s="36">
        <v>95000317</v>
      </c>
    </row>
    <row r="20" spans="1:6" x14ac:dyDescent="0.25">
      <c r="A20" s="40" t="s">
        <v>218</v>
      </c>
      <c r="B20" s="36" t="s">
        <v>35</v>
      </c>
      <c r="C20" s="36">
        <v>6</v>
      </c>
      <c r="D20" s="36">
        <v>2</v>
      </c>
      <c r="E20" s="36">
        <v>2</v>
      </c>
      <c r="F20" s="36">
        <v>95000318</v>
      </c>
    </row>
    <row r="21" spans="1:6" x14ac:dyDescent="0.25">
      <c r="A21" s="40" t="s">
        <v>219</v>
      </c>
      <c r="B21" s="36" t="s">
        <v>220</v>
      </c>
      <c r="C21" s="36">
        <v>6</v>
      </c>
      <c r="D21" s="36">
        <v>2</v>
      </c>
      <c r="E21" s="36">
        <v>2</v>
      </c>
      <c r="F21" s="36">
        <v>95000319</v>
      </c>
    </row>
    <row r="22" spans="1:6" x14ac:dyDescent="0.25">
      <c r="A22" s="40" t="s">
        <v>221</v>
      </c>
      <c r="B22" s="36" t="s">
        <v>222</v>
      </c>
      <c r="C22" s="36">
        <v>6</v>
      </c>
      <c r="D22" s="36">
        <v>1</v>
      </c>
      <c r="E22" s="36">
        <v>3</v>
      </c>
      <c r="F22" s="36">
        <v>95000320</v>
      </c>
    </row>
    <row r="23" spans="1:6" x14ac:dyDescent="0.25">
      <c r="A23" s="40" t="s">
        <v>223</v>
      </c>
      <c r="B23" s="36" t="s">
        <v>224</v>
      </c>
      <c r="C23" s="36">
        <v>6</v>
      </c>
      <c r="D23" s="36">
        <v>1</v>
      </c>
      <c r="E23" s="36">
        <v>3</v>
      </c>
      <c r="F23" s="36">
        <v>95000321</v>
      </c>
    </row>
    <row r="24" spans="1:6" x14ac:dyDescent="0.25">
      <c r="A24" s="40" t="s">
        <v>225</v>
      </c>
      <c r="B24" s="36" t="s">
        <v>226</v>
      </c>
      <c r="C24" s="36">
        <v>6</v>
      </c>
      <c r="D24" s="36">
        <v>1</v>
      </c>
      <c r="E24" s="36">
        <v>3</v>
      </c>
      <c r="F24" s="36">
        <v>95000322</v>
      </c>
    </row>
    <row r="25" spans="1:6" x14ac:dyDescent="0.25">
      <c r="A25" s="40" t="s">
        <v>227</v>
      </c>
      <c r="B25" s="36" t="s">
        <v>85</v>
      </c>
      <c r="C25" s="36">
        <v>6</v>
      </c>
      <c r="D25" s="36">
        <v>1</v>
      </c>
      <c r="E25" s="36">
        <v>3</v>
      </c>
      <c r="F25" s="36">
        <v>95000323</v>
      </c>
    </row>
    <row r="26" spans="1:6" x14ac:dyDescent="0.25">
      <c r="A26" s="40" t="s">
        <v>228</v>
      </c>
      <c r="B26" s="36" t="s">
        <v>229</v>
      </c>
      <c r="C26" s="36">
        <v>6</v>
      </c>
      <c r="D26" s="36">
        <v>1</v>
      </c>
      <c r="E26" s="36">
        <v>3</v>
      </c>
      <c r="F26" s="36">
        <v>95000324</v>
      </c>
    </row>
    <row r="27" spans="1:6" x14ac:dyDescent="0.25">
      <c r="A27" s="40" t="s">
        <v>230</v>
      </c>
      <c r="B27" s="36" t="s">
        <v>231</v>
      </c>
      <c r="C27" s="36">
        <v>6</v>
      </c>
      <c r="D27" s="36">
        <v>2</v>
      </c>
      <c r="E27" s="36">
        <v>3</v>
      </c>
      <c r="F27" s="36">
        <v>95000325</v>
      </c>
    </row>
    <row r="28" spans="1:6" x14ac:dyDescent="0.25">
      <c r="A28" s="40" t="s">
        <v>232</v>
      </c>
      <c r="B28" s="36" t="s">
        <v>233</v>
      </c>
      <c r="C28" s="36">
        <v>6</v>
      </c>
      <c r="D28" s="36">
        <v>2</v>
      </c>
      <c r="E28" s="36">
        <v>3</v>
      </c>
      <c r="F28" s="36">
        <v>95000326</v>
      </c>
    </row>
    <row r="29" spans="1:6" x14ac:dyDescent="0.25">
      <c r="A29" s="40" t="s">
        <v>234</v>
      </c>
      <c r="B29" s="36" t="s">
        <v>235</v>
      </c>
      <c r="C29" s="36">
        <v>6</v>
      </c>
      <c r="D29" s="36">
        <v>2</v>
      </c>
      <c r="E29" s="36">
        <v>3</v>
      </c>
      <c r="F29" s="36">
        <v>95000327</v>
      </c>
    </row>
    <row r="30" spans="1:6" x14ac:dyDescent="0.25">
      <c r="A30" s="40" t="s">
        <v>236</v>
      </c>
      <c r="B30" s="36" t="s">
        <v>237</v>
      </c>
      <c r="C30" s="36">
        <v>6</v>
      </c>
      <c r="D30" s="36">
        <v>2</v>
      </c>
      <c r="E30" s="36">
        <v>3</v>
      </c>
      <c r="F30" s="36">
        <v>95000328</v>
      </c>
    </row>
    <row r="31" spans="1:6" x14ac:dyDescent="0.25">
      <c r="A31" s="40" t="s">
        <v>238</v>
      </c>
      <c r="B31" s="36" t="s">
        <v>239</v>
      </c>
      <c r="C31" s="36">
        <v>6</v>
      </c>
      <c r="D31" s="36">
        <v>2</v>
      </c>
      <c r="E31" s="36">
        <v>3</v>
      </c>
      <c r="F31" s="36">
        <v>95000329</v>
      </c>
    </row>
    <row r="32" spans="1:6" x14ac:dyDescent="0.25">
      <c r="A32" s="40" t="s">
        <v>240</v>
      </c>
      <c r="B32" s="36" t="s">
        <v>241</v>
      </c>
      <c r="C32" s="36">
        <v>4</v>
      </c>
      <c r="D32" s="36">
        <v>1</v>
      </c>
      <c r="E32" s="36">
        <v>4</v>
      </c>
      <c r="F32" s="36">
        <v>95000330</v>
      </c>
    </row>
    <row r="33" spans="1:6" x14ac:dyDescent="0.25">
      <c r="A33" s="40" t="s">
        <v>242</v>
      </c>
      <c r="B33" s="36" t="s">
        <v>243</v>
      </c>
      <c r="C33" s="36">
        <v>4</v>
      </c>
      <c r="D33" s="36">
        <v>1</v>
      </c>
      <c r="E33" s="36">
        <v>4</v>
      </c>
      <c r="F33" s="36">
        <v>95000331</v>
      </c>
    </row>
    <row r="34" spans="1:6" x14ac:dyDescent="0.25">
      <c r="A34" s="40" t="s">
        <v>244</v>
      </c>
      <c r="B34" s="36" t="s">
        <v>245</v>
      </c>
      <c r="C34" s="36">
        <v>4</v>
      </c>
      <c r="D34" s="36">
        <v>1</v>
      </c>
      <c r="E34" s="36">
        <v>4</v>
      </c>
      <c r="F34" s="36">
        <v>95000332</v>
      </c>
    </row>
    <row r="35" spans="1:6" x14ac:dyDescent="0.25">
      <c r="A35" s="40" t="s">
        <v>246</v>
      </c>
      <c r="B35" s="36" t="s">
        <v>247</v>
      </c>
      <c r="C35" s="36">
        <v>4</v>
      </c>
      <c r="D35" s="36">
        <v>1</v>
      </c>
      <c r="E35" s="36">
        <v>4</v>
      </c>
      <c r="F35" s="36">
        <v>95000333</v>
      </c>
    </row>
    <row r="36" spans="1:6" x14ac:dyDescent="0.25">
      <c r="A36" s="40" t="s">
        <v>248</v>
      </c>
      <c r="B36" s="36" t="s">
        <v>249</v>
      </c>
      <c r="C36" s="36">
        <v>4</v>
      </c>
      <c r="D36" s="36">
        <v>2</v>
      </c>
      <c r="E36" s="36">
        <v>4</v>
      </c>
      <c r="F36" s="36">
        <v>95000334</v>
      </c>
    </row>
    <row r="37" spans="1:6" x14ac:dyDescent="0.25">
      <c r="A37" s="40" t="s">
        <v>250</v>
      </c>
      <c r="B37" s="36" t="s">
        <v>251</v>
      </c>
      <c r="C37" s="36">
        <v>4</v>
      </c>
      <c r="D37" s="36">
        <v>2</v>
      </c>
      <c r="E37" s="36">
        <v>4</v>
      </c>
      <c r="F37" s="36">
        <v>95000335</v>
      </c>
    </row>
    <row r="38" spans="1:6" x14ac:dyDescent="0.25">
      <c r="A38" s="40" t="s">
        <v>252</v>
      </c>
      <c r="B38" s="36" t="s">
        <v>253</v>
      </c>
      <c r="C38" s="36">
        <v>4</v>
      </c>
      <c r="D38" s="36">
        <v>2</v>
      </c>
      <c r="E38" s="36">
        <v>4</v>
      </c>
      <c r="F38" s="36">
        <v>95000336</v>
      </c>
    </row>
    <row r="39" spans="1:6" x14ac:dyDescent="0.25">
      <c r="A39" s="40" t="s">
        <v>254</v>
      </c>
      <c r="B39" s="36" t="s">
        <v>255</v>
      </c>
      <c r="C39" s="36">
        <v>4</v>
      </c>
      <c r="D39" s="36">
        <v>2</v>
      </c>
      <c r="E39" s="36">
        <v>4</v>
      </c>
      <c r="F39" s="36">
        <v>95000337</v>
      </c>
    </row>
    <row r="40" spans="1:6" x14ac:dyDescent="0.25">
      <c r="A40" s="40" t="s">
        <v>256</v>
      </c>
      <c r="B40" s="36" t="s">
        <v>257</v>
      </c>
      <c r="C40" s="36">
        <v>4</v>
      </c>
      <c r="D40" s="36">
        <v>2</v>
      </c>
      <c r="E40" s="36">
        <v>4</v>
      </c>
      <c r="F40" s="36">
        <v>95000338</v>
      </c>
    </row>
    <row r="41" spans="1:6" x14ac:dyDescent="0.25">
      <c r="A41" s="40" t="s">
        <v>258</v>
      </c>
      <c r="B41" s="36" t="s">
        <v>259</v>
      </c>
      <c r="C41" s="36">
        <v>4</v>
      </c>
      <c r="D41" s="36">
        <v>1</v>
      </c>
      <c r="E41" s="36">
        <v>4</v>
      </c>
      <c r="F41" s="36">
        <v>95000339</v>
      </c>
    </row>
    <row r="42" spans="1:6" x14ac:dyDescent="0.25">
      <c r="A42" s="40" t="s">
        <v>260</v>
      </c>
      <c r="B42" s="36" t="s">
        <v>261</v>
      </c>
      <c r="C42" s="36">
        <v>4</v>
      </c>
      <c r="D42" s="36">
        <v>1</v>
      </c>
      <c r="E42" s="36">
        <v>4</v>
      </c>
      <c r="F42" s="36">
        <v>95000340</v>
      </c>
    </row>
    <row r="43" spans="1:6" x14ac:dyDescent="0.25">
      <c r="A43" s="40" t="s">
        <v>262</v>
      </c>
      <c r="B43" s="36" t="s">
        <v>263</v>
      </c>
      <c r="C43" s="36">
        <v>4</v>
      </c>
      <c r="D43" s="36">
        <v>1</v>
      </c>
      <c r="E43" s="36">
        <v>4</v>
      </c>
      <c r="F43" s="36">
        <v>95000341</v>
      </c>
    </row>
    <row r="44" spans="1:6" x14ac:dyDescent="0.25">
      <c r="A44" s="40" t="s">
        <v>264</v>
      </c>
      <c r="B44" s="36" t="s">
        <v>265</v>
      </c>
      <c r="C44" s="36">
        <v>4</v>
      </c>
      <c r="D44" s="36">
        <v>2</v>
      </c>
      <c r="E44" s="36">
        <v>4</v>
      </c>
      <c r="F44" s="36">
        <v>95000342</v>
      </c>
    </row>
    <row r="45" spans="1:6" x14ac:dyDescent="0.25">
      <c r="A45" s="40" t="s">
        <v>266</v>
      </c>
      <c r="B45" s="36" t="s">
        <v>267</v>
      </c>
      <c r="C45" s="36">
        <v>4</v>
      </c>
      <c r="D45" s="36">
        <v>2</v>
      </c>
      <c r="E45" s="36">
        <v>4</v>
      </c>
      <c r="F45" s="36">
        <v>95000343</v>
      </c>
    </row>
    <row r="46" spans="1:6" x14ac:dyDescent="0.25">
      <c r="A46" s="40" t="s">
        <v>268</v>
      </c>
      <c r="B46" s="36" t="s">
        <v>269</v>
      </c>
      <c r="C46" s="36">
        <v>4</v>
      </c>
      <c r="D46" s="36">
        <v>2</v>
      </c>
      <c r="E46" s="36">
        <v>4</v>
      </c>
      <c r="F46" s="36">
        <v>95000344</v>
      </c>
    </row>
    <row r="47" spans="1:6" x14ac:dyDescent="0.25">
      <c r="A47" s="40" t="s">
        <v>270</v>
      </c>
      <c r="B47" s="36" t="s">
        <v>271</v>
      </c>
      <c r="C47" s="36">
        <v>4</v>
      </c>
      <c r="D47" s="36">
        <v>2</v>
      </c>
      <c r="E47" s="36">
        <v>4</v>
      </c>
      <c r="F47" s="36">
        <v>95000345</v>
      </c>
    </row>
    <row r="48" spans="1:6" x14ac:dyDescent="0.25">
      <c r="A48" s="40" t="s">
        <v>272</v>
      </c>
      <c r="B48" s="36" t="s">
        <v>273</v>
      </c>
      <c r="C48" s="36">
        <v>4</v>
      </c>
      <c r="D48" s="36">
        <v>2</v>
      </c>
      <c r="E48" s="36">
        <v>4</v>
      </c>
      <c r="F48" s="36">
        <v>95000346</v>
      </c>
    </row>
    <row r="49" spans="1:6" x14ac:dyDescent="0.25">
      <c r="A49" s="40" t="s">
        <v>274</v>
      </c>
      <c r="B49" s="36" t="s">
        <v>275</v>
      </c>
      <c r="C49" s="36">
        <v>4</v>
      </c>
      <c r="D49" s="36">
        <v>2</v>
      </c>
      <c r="E49" s="36">
        <v>4</v>
      </c>
      <c r="F49" s="36">
        <v>95000347</v>
      </c>
    </row>
    <row r="50" spans="1:6" x14ac:dyDescent="0.25">
      <c r="A50" s="40" t="s">
        <v>276</v>
      </c>
      <c r="B50" s="36" t="s">
        <v>277</v>
      </c>
      <c r="C50" s="36">
        <v>4</v>
      </c>
      <c r="D50" s="36">
        <v>1</v>
      </c>
      <c r="E50" s="36">
        <v>4</v>
      </c>
      <c r="F50" s="36">
        <v>95000348</v>
      </c>
    </row>
    <row r="51" spans="1:6" x14ac:dyDescent="0.25">
      <c r="A51" s="40" t="s">
        <v>278</v>
      </c>
      <c r="B51" s="36" t="s">
        <v>135</v>
      </c>
      <c r="C51" s="36">
        <v>4</v>
      </c>
      <c r="D51" s="36">
        <v>1</v>
      </c>
      <c r="E51" s="36">
        <v>4</v>
      </c>
      <c r="F51" s="36">
        <v>95000349</v>
      </c>
    </row>
    <row r="52" spans="1:6" x14ac:dyDescent="0.25">
      <c r="A52" s="40" t="s">
        <v>279</v>
      </c>
      <c r="B52" s="36" t="s">
        <v>280</v>
      </c>
      <c r="C52" s="36">
        <v>4</v>
      </c>
      <c r="D52" s="36">
        <v>2</v>
      </c>
      <c r="E52" s="36">
        <v>4</v>
      </c>
      <c r="F52" s="36">
        <v>95000350</v>
      </c>
    </row>
    <row r="53" spans="1:6" x14ac:dyDescent="0.25">
      <c r="A53" s="40" t="s">
        <v>281</v>
      </c>
      <c r="B53" s="36" t="s">
        <v>282</v>
      </c>
      <c r="C53" s="36">
        <v>4</v>
      </c>
      <c r="D53" s="36">
        <v>2</v>
      </c>
      <c r="E53" s="36">
        <v>4</v>
      </c>
      <c r="F53" s="36">
        <v>95000351</v>
      </c>
    </row>
    <row r="54" spans="1:6" x14ac:dyDescent="0.25">
      <c r="A54" s="40" t="s">
        <v>283</v>
      </c>
      <c r="B54" s="36" t="s">
        <v>284</v>
      </c>
      <c r="C54" s="36">
        <v>4</v>
      </c>
      <c r="D54" s="36">
        <v>2</v>
      </c>
      <c r="E54" s="36">
        <v>4</v>
      </c>
      <c r="F54" s="36">
        <v>95000352</v>
      </c>
    </row>
    <row r="55" spans="1:6" x14ac:dyDescent="0.25">
      <c r="A55" s="40" t="s">
        <v>285</v>
      </c>
      <c r="B55" s="36" t="s">
        <v>286</v>
      </c>
      <c r="C55" s="36">
        <v>4</v>
      </c>
      <c r="D55" s="36">
        <v>2</v>
      </c>
      <c r="E55" s="36">
        <v>4</v>
      </c>
      <c r="F55" s="36">
        <v>95000353</v>
      </c>
    </row>
    <row r="56" spans="1:6" x14ac:dyDescent="0.25">
      <c r="A56" s="41" t="s">
        <v>152</v>
      </c>
      <c r="B56" s="42" t="s">
        <v>153</v>
      </c>
      <c r="C56" s="42">
        <v>12</v>
      </c>
      <c r="D56" s="42">
        <v>2</v>
      </c>
      <c r="E56" s="42">
        <v>4</v>
      </c>
      <c r="F56" s="42">
        <v>95000362</v>
      </c>
    </row>
    <row r="57" spans="1:6" x14ac:dyDescent="0.25">
      <c r="A57" s="40" t="s">
        <v>971</v>
      </c>
      <c r="B57" s="36"/>
      <c r="C57" s="36">
        <v>2</v>
      </c>
      <c r="D57" s="36" t="s">
        <v>154</v>
      </c>
      <c r="E57" s="36">
        <v>4</v>
      </c>
      <c r="F57" s="36">
        <v>95000620</v>
      </c>
    </row>
    <row r="58" spans="1:6" x14ac:dyDescent="0.25">
      <c r="A58" s="40" t="s">
        <v>972</v>
      </c>
      <c r="B58" s="36"/>
      <c r="C58" s="36">
        <v>3</v>
      </c>
      <c r="D58" s="36" t="s">
        <v>154</v>
      </c>
      <c r="E58" s="36">
        <v>4</v>
      </c>
      <c r="F58" s="36">
        <v>95000621</v>
      </c>
    </row>
    <row r="59" spans="1:6" x14ac:dyDescent="0.25">
      <c r="A59" s="40" t="s">
        <v>973</v>
      </c>
      <c r="B59" s="36"/>
      <c r="C59" s="36">
        <v>4</v>
      </c>
      <c r="D59" s="36" t="s">
        <v>154</v>
      </c>
      <c r="E59" s="36">
        <v>4</v>
      </c>
      <c r="F59" s="36">
        <v>95000622</v>
      </c>
    </row>
    <row r="60" spans="1:6" x14ac:dyDescent="0.25">
      <c r="A60" s="40" t="s">
        <v>974</v>
      </c>
      <c r="B60" s="36"/>
      <c r="C60" s="36">
        <v>8</v>
      </c>
      <c r="D60" s="36" t="s">
        <v>154</v>
      </c>
      <c r="E60" s="36">
        <v>4</v>
      </c>
      <c r="F60" s="36">
        <v>95000623</v>
      </c>
    </row>
    <row r="61" spans="1:6" x14ac:dyDescent="0.25">
      <c r="A61" s="40" t="s">
        <v>975</v>
      </c>
      <c r="B61" s="36"/>
      <c r="C61" s="36">
        <v>4</v>
      </c>
      <c r="D61" s="36" t="s">
        <v>154</v>
      </c>
      <c r="E61" s="36">
        <v>4</v>
      </c>
      <c r="F61" s="36">
        <v>95000624</v>
      </c>
    </row>
    <row r="62" spans="1:6" x14ac:dyDescent="0.25">
      <c r="A62" s="40" t="s">
        <v>976</v>
      </c>
      <c r="B62" s="36"/>
      <c r="C62" s="36">
        <v>4</v>
      </c>
      <c r="D62" s="36" t="s">
        <v>154</v>
      </c>
      <c r="E62" s="36">
        <v>4</v>
      </c>
      <c r="F62" s="36">
        <v>95000625</v>
      </c>
    </row>
    <row r="63" spans="1:6" x14ac:dyDescent="0.25">
      <c r="A63" s="40" t="s">
        <v>977</v>
      </c>
      <c r="B63" s="36"/>
      <c r="C63" s="36">
        <v>2</v>
      </c>
      <c r="D63" s="36" t="s">
        <v>154</v>
      </c>
      <c r="E63" s="36">
        <v>4</v>
      </c>
      <c r="F63" s="36">
        <v>95000636</v>
      </c>
    </row>
    <row r="64" spans="1:6" x14ac:dyDescent="0.25">
      <c r="A64" s="40" t="s">
        <v>978</v>
      </c>
      <c r="B64" s="36"/>
      <c r="C64" s="36">
        <v>1</v>
      </c>
      <c r="D64" s="36" t="s">
        <v>154</v>
      </c>
      <c r="E64" s="36">
        <v>4</v>
      </c>
      <c r="F64" s="36">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0" workbookViewId="0">
      <selection activeCell="A56" sqref="A56:F56"/>
    </sheetView>
  </sheetViews>
  <sheetFormatPr baseColWidth="10" defaultRowHeight="15" x14ac:dyDescent="0.25"/>
  <cols>
    <col min="1" max="1" width="55.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6" t="s">
        <v>385</v>
      </c>
      <c r="B2" s="5" t="s">
        <v>7</v>
      </c>
      <c r="C2" s="5">
        <v>6</v>
      </c>
      <c r="D2" s="5">
        <v>1</v>
      </c>
      <c r="E2" s="5">
        <v>1</v>
      </c>
      <c r="F2" s="5">
        <v>95000500</v>
      </c>
    </row>
    <row r="3" spans="1:6" x14ac:dyDescent="0.25">
      <c r="A3" s="6" t="s">
        <v>192</v>
      </c>
      <c r="B3" s="5" t="s">
        <v>9</v>
      </c>
      <c r="C3" s="5">
        <v>6</v>
      </c>
      <c r="D3" s="5">
        <v>1</v>
      </c>
      <c r="E3" s="5">
        <v>1</v>
      </c>
      <c r="F3" s="5">
        <v>95000501</v>
      </c>
    </row>
    <row r="4" spans="1:6" x14ac:dyDescent="0.25">
      <c r="A4" s="6" t="s">
        <v>386</v>
      </c>
      <c r="B4" s="5"/>
      <c r="C4" s="5">
        <v>6</v>
      </c>
      <c r="D4" s="5">
        <v>1</v>
      </c>
      <c r="E4" s="5">
        <v>1</v>
      </c>
      <c r="F4" s="5">
        <v>95000502</v>
      </c>
    </row>
    <row r="5" spans="1:6" x14ac:dyDescent="0.25">
      <c r="A5" s="6" t="s">
        <v>24</v>
      </c>
      <c r="B5" s="5" t="s">
        <v>387</v>
      </c>
      <c r="C5" s="5">
        <v>6</v>
      </c>
      <c r="D5" s="5">
        <v>1</v>
      </c>
      <c r="E5" s="5">
        <v>1</v>
      </c>
      <c r="F5" s="5">
        <v>95000503</v>
      </c>
    </row>
    <row r="6" spans="1:6" x14ac:dyDescent="0.25">
      <c r="A6" s="6" t="s">
        <v>388</v>
      </c>
      <c r="B6" s="5" t="s">
        <v>389</v>
      </c>
      <c r="C6" s="5">
        <v>3</v>
      </c>
      <c r="D6" s="5">
        <v>1</v>
      </c>
      <c r="E6" s="5">
        <v>1</v>
      </c>
      <c r="F6" s="5">
        <v>95000504</v>
      </c>
    </row>
    <row r="7" spans="1:6" x14ac:dyDescent="0.25">
      <c r="A7" s="6" t="s">
        <v>390</v>
      </c>
      <c r="B7" s="5" t="s">
        <v>391</v>
      </c>
      <c r="C7" s="5">
        <v>3</v>
      </c>
      <c r="D7" s="5">
        <v>1</v>
      </c>
      <c r="E7" s="5">
        <v>1</v>
      </c>
      <c r="F7" s="5">
        <v>95000505</v>
      </c>
    </row>
    <row r="8" spans="1:6" x14ac:dyDescent="0.25">
      <c r="A8" s="6" t="s">
        <v>392</v>
      </c>
      <c r="B8" s="5" t="s">
        <v>393</v>
      </c>
      <c r="C8" s="5">
        <v>6</v>
      </c>
      <c r="D8" s="5">
        <v>1</v>
      </c>
      <c r="E8" s="5">
        <v>1</v>
      </c>
      <c r="F8" s="5">
        <v>95000506</v>
      </c>
    </row>
    <row r="9" spans="1:6" x14ac:dyDescent="0.25">
      <c r="A9" s="6" t="s">
        <v>394</v>
      </c>
      <c r="B9" s="5" t="s">
        <v>395</v>
      </c>
      <c r="C9" s="5">
        <v>6</v>
      </c>
      <c r="D9" s="5">
        <v>2</v>
      </c>
      <c r="E9" s="5">
        <v>1</v>
      </c>
      <c r="F9" s="5">
        <v>95000507</v>
      </c>
    </row>
    <row r="10" spans="1:6" x14ac:dyDescent="0.25">
      <c r="A10" s="6" t="s">
        <v>396</v>
      </c>
      <c r="B10" s="5" t="s">
        <v>397</v>
      </c>
      <c r="C10" s="5">
        <v>6</v>
      </c>
      <c r="D10" s="5">
        <v>2</v>
      </c>
      <c r="E10" s="5">
        <v>1</v>
      </c>
      <c r="F10" s="5">
        <v>95000508</v>
      </c>
    </row>
    <row r="11" spans="1:6" x14ac:dyDescent="0.25">
      <c r="A11" s="6" t="s">
        <v>34</v>
      </c>
      <c r="B11" s="5" t="s">
        <v>398</v>
      </c>
      <c r="C11" s="5">
        <v>6</v>
      </c>
      <c r="D11" s="5">
        <v>2</v>
      </c>
      <c r="E11" s="5">
        <v>1</v>
      </c>
      <c r="F11" s="5">
        <v>95000509</v>
      </c>
    </row>
    <row r="12" spans="1:6" x14ac:dyDescent="0.25">
      <c r="A12" s="6" t="s">
        <v>399</v>
      </c>
      <c r="B12" s="5" t="s">
        <v>400</v>
      </c>
      <c r="C12" s="5">
        <v>6</v>
      </c>
      <c r="D12" s="5">
        <v>2</v>
      </c>
      <c r="E12" s="5">
        <v>1</v>
      </c>
      <c r="F12" s="5">
        <v>95000510</v>
      </c>
    </row>
    <row r="13" spans="1:6" x14ac:dyDescent="0.25">
      <c r="A13" s="6" t="s">
        <v>401</v>
      </c>
      <c r="B13" s="5" t="s">
        <v>402</v>
      </c>
      <c r="C13" s="5">
        <v>6</v>
      </c>
      <c r="D13" s="5">
        <v>1</v>
      </c>
      <c r="E13" s="5">
        <v>2</v>
      </c>
      <c r="F13" s="5">
        <v>95000511</v>
      </c>
    </row>
    <row r="14" spans="1:6" x14ac:dyDescent="0.25">
      <c r="A14" s="6" t="s">
        <v>212</v>
      </c>
      <c r="B14" s="5" t="s">
        <v>403</v>
      </c>
      <c r="C14" s="5">
        <v>6</v>
      </c>
      <c r="D14" s="5">
        <v>1</v>
      </c>
      <c r="E14" s="5">
        <v>2</v>
      </c>
      <c r="F14" s="5">
        <v>95000512</v>
      </c>
    </row>
    <row r="15" spans="1:6" x14ac:dyDescent="0.25">
      <c r="A15" s="6" t="s">
        <v>404</v>
      </c>
      <c r="B15" s="5" t="s">
        <v>405</v>
      </c>
      <c r="C15" s="5">
        <v>6</v>
      </c>
      <c r="D15" s="5">
        <v>1</v>
      </c>
      <c r="E15" s="5">
        <v>2</v>
      </c>
      <c r="F15" s="5">
        <v>95000513</v>
      </c>
    </row>
    <row r="16" spans="1:6" x14ac:dyDescent="0.25">
      <c r="A16" s="6" t="s">
        <v>406</v>
      </c>
      <c r="B16" s="5" t="s">
        <v>407</v>
      </c>
      <c r="C16" s="5">
        <v>6</v>
      </c>
      <c r="D16" s="5">
        <v>1</v>
      </c>
      <c r="E16" s="5">
        <v>2</v>
      </c>
      <c r="F16" s="5">
        <v>95000514</v>
      </c>
    </row>
    <row r="17" spans="1:6" x14ac:dyDescent="0.25">
      <c r="A17" s="6" t="s">
        <v>408</v>
      </c>
      <c r="B17" s="5" t="s">
        <v>51</v>
      </c>
      <c r="C17" s="5">
        <v>6</v>
      </c>
      <c r="D17" s="5">
        <v>1</v>
      </c>
      <c r="E17" s="5">
        <v>2</v>
      </c>
      <c r="F17" s="5">
        <v>95000515</v>
      </c>
    </row>
    <row r="18" spans="1:6" x14ac:dyDescent="0.25">
      <c r="A18" s="6" t="s">
        <v>28</v>
      </c>
      <c r="B18" s="5" t="s">
        <v>29</v>
      </c>
      <c r="C18" s="5">
        <v>6</v>
      </c>
      <c r="D18" s="5">
        <v>2</v>
      </c>
      <c r="E18" s="5">
        <v>2</v>
      </c>
      <c r="F18" s="5">
        <v>95000516</v>
      </c>
    </row>
    <row r="19" spans="1:6" x14ac:dyDescent="0.25">
      <c r="A19" s="6" t="s">
        <v>409</v>
      </c>
      <c r="B19" s="5" t="s">
        <v>410</v>
      </c>
      <c r="C19" s="5">
        <v>6</v>
      </c>
      <c r="D19" s="5">
        <v>2</v>
      </c>
      <c r="E19" s="5">
        <v>2</v>
      </c>
      <c r="F19" s="5">
        <v>95000517</v>
      </c>
    </row>
    <row r="20" spans="1:6" x14ac:dyDescent="0.25">
      <c r="A20" s="6" t="s">
        <v>411</v>
      </c>
      <c r="B20" s="5" t="s">
        <v>412</v>
      </c>
      <c r="C20" s="5">
        <v>6</v>
      </c>
      <c r="D20" s="5">
        <v>2</v>
      </c>
      <c r="E20" s="5">
        <v>2</v>
      </c>
      <c r="F20" s="5">
        <v>95000518</v>
      </c>
    </row>
    <row r="21" spans="1:6" x14ac:dyDescent="0.25">
      <c r="A21" s="6" t="s">
        <v>58</v>
      </c>
      <c r="B21" s="5" t="s">
        <v>59</v>
      </c>
      <c r="C21" s="5">
        <v>6</v>
      </c>
      <c r="D21" s="5">
        <v>2</v>
      </c>
      <c r="E21" s="5">
        <v>2</v>
      </c>
      <c r="F21" s="5">
        <v>95000519</v>
      </c>
    </row>
    <row r="22" spans="1:6" x14ac:dyDescent="0.25">
      <c r="A22" s="6" t="s">
        <v>413</v>
      </c>
      <c r="B22" s="5" t="s">
        <v>414</v>
      </c>
      <c r="C22" s="5">
        <v>3</v>
      </c>
      <c r="D22" s="5">
        <v>2</v>
      </c>
      <c r="E22" s="5">
        <v>2</v>
      </c>
      <c r="F22" s="5">
        <v>95000520</v>
      </c>
    </row>
    <row r="23" spans="1:6" x14ac:dyDescent="0.25">
      <c r="A23" s="6" t="s">
        <v>415</v>
      </c>
      <c r="B23" s="5" t="s">
        <v>416</v>
      </c>
      <c r="C23" s="5">
        <v>3</v>
      </c>
      <c r="D23" s="5">
        <v>2</v>
      </c>
      <c r="E23" s="5">
        <v>2</v>
      </c>
      <c r="F23" s="5">
        <v>95000521</v>
      </c>
    </row>
    <row r="24" spans="1:6" x14ac:dyDescent="0.25">
      <c r="A24" s="6" t="s">
        <v>417</v>
      </c>
      <c r="B24" s="5" t="s">
        <v>428</v>
      </c>
      <c r="C24" s="5">
        <v>6</v>
      </c>
      <c r="D24" s="5">
        <v>1</v>
      </c>
      <c r="E24" s="5">
        <v>3</v>
      </c>
      <c r="F24" s="5">
        <v>95000522</v>
      </c>
    </row>
    <row r="25" spans="1:6" x14ac:dyDescent="0.25">
      <c r="A25" s="6" t="s">
        <v>418</v>
      </c>
      <c r="B25" s="5" t="s">
        <v>429</v>
      </c>
      <c r="C25" s="5">
        <v>6</v>
      </c>
      <c r="D25" s="5">
        <v>1</v>
      </c>
      <c r="E25" s="5">
        <v>3</v>
      </c>
      <c r="F25" s="5">
        <v>95000523</v>
      </c>
    </row>
    <row r="26" spans="1:6" x14ac:dyDescent="0.25">
      <c r="A26" s="6" t="s">
        <v>419</v>
      </c>
      <c r="B26" s="5" t="s">
        <v>430</v>
      </c>
      <c r="C26" s="5">
        <v>6</v>
      </c>
      <c r="D26" s="5">
        <v>1</v>
      </c>
      <c r="E26" s="5">
        <v>3</v>
      </c>
      <c r="F26" s="5">
        <v>95000524</v>
      </c>
    </row>
    <row r="27" spans="1:6" x14ac:dyDescent="0.25">
      <c r="A27" s="6" t="s">
        <v>420</v>
      </c>
      <c r="B27" s="5" t="s">
        <v>431</v>
      </c>
      <c r="C27" s="5">
        <v>6</v>
      </c>
      <c r="D27" s="5">
        <v>1</v>
      </c>
      <c r="E27" s="5">
        <v>3</v>
      </c>
      <c r="F27" s="5">
        <v>95000525</v>
      </c>
    </row>
    <row r="28" spans="1:6" x14ac:dyDescent="0.25">
      <c r="A28" s="6" t="s">
        <v>421</v>
      </c>
      <c r="B28" s="5" t="s">
        <v>432</v>
      </c>
      <c r="C28" s="5">
        <v>3</v>
      </c>
      <c r="D28" s="5">
        <v>1</v>
      </c>
      <c r="E28" s="5">
        <v>3</v>
      </c>
      <c r="F28" s="5">
        <v>95000526</v>
      </c>
    </row>
    <row r="29" spans="1:6" x14ac:dyDescent="0.25">
      <c r="A29" s="6" t="s">
        <v>422</v>
      </c>
      <c r="B29" s="5" t="s">
        <v>433</v>
      </c>
      <c r="C29" s="5">
        <v>3</v>
      </c>
      <c r="D29" s="5">
        <v>1</v>
      </c>
      <c r="E29" s="5">
        <v>3</v>
      </c>
      <c r="F29" s="5">
        <v>95000527</v>
      </c>
    </row>
    <row r="30" spans="1:6" x14ac:dyDescent="0.25">
      <c r="A30" s="6" t="s">
        <v>423</v>
      </c>
      <c r="B30" s="5" t="s">
        <v>434</v>
      </c>
      <c r="C30" s="5">
        <v>6</v>
      </c>
      <c r="D30" s="5">
        <v>2</v>
      </c>
      <c r="E30" s="5">
        <v>3</v>
      </c>
      <c r="F30" s="5">
        <v>95000528</v>
      </c>
    </row>
    <row r="31" spans="1:6" x14ac:dyDescent="0.25">
      <c r="A31" s="6" t="s">
        <v>424</v>
      </c>
      <c r="B31" s="5" t="s">
        <v>435</v>
      </c>
      <c r="C31" s="5">
        <v>6</v>
      </c>
      <c r="D31" s="5">
        <v>2</v>
      </c>
      <c r="E31" s="5">
        <v>3</v>
      </c>
      <c r="F31" s="5">
        <v>95000529</v>
      </c>
    </row>
    <row r="32" spans="1:6" x14ac:dyDescent="0.25">
      <c r="A32" s="6" t="s">
        <v>425</v>
      </c>
      <c r="B32" s="5" t="s">
        <v>436</v>
      </c>
      <c r="C32" s="5">
        <v>6</v>
      </c>
      <c r="D32" s="5">
        <v>2</v>
      </c>
      <c r="E32" s="5">
        <v>3</v>
      </c>
      <c r="F32" s="5">
        <v>95000530</v>
      </c>
    </row>
    <row r="33" spans="1:6" x14ac:dyDescent="0.25">
      <c r="A33" s="6" t="s">
        <v>426</v>
      </c>
      <c r="B33" s="5" t="s">
        <v>437</v>
      </c>
      <c r="C33" s="5">
        <v>6</v>
      </c>
      <c r="D33" s="5">
        <v>2</v>
      </c>
      <c r="E33" s="5">
        <v>3</v>
      </c>
      <c r="F33" s="5">
        <v>95000531</v>
      </c>
    </row>
    <row r="34" spans="1:6" x14ac:dyDescent="0.25">
      <c r="A34" s="6" t="s">
        <v>427</v>
      </c>
      <c r="B34" s="5" t="s">
        <v>438</v>
      </c>
      <c r="C34" s="5">
        <v>6</v>
      </c>
      <c r="D34" s="5">
        <v>2</v>
      </c>
      <c r="E34" s="5">
        <v>3</v>
      </c>
      <c r="F34" s="5">
        <v>95000532</v>
      </c>
    </row>
    <row r="35" spans="1:6" x14ac:dyDescent="0.25">
      <c r="A35" s="40" t="s">
        <v>439</v>
      </c>
      <c r="B35" s="36" t="s">
        <v>440</v>
      </c>
      <c r="C35" s="36">
        <v>9</v>
      </c>
      <c r="D35" s="36">
        <v>1</v>
      </c>
      <c r="E35" s="36">
        <v>4</v>
      </c>
      <c r="F35" s="36">
        <v>95000533</v>
      </c>
    </row>
    <row r="36" spans="1:6" x14ac:dyDescent="0.25">
      <c r="A36" s="40" t="s">
        <v>441</v>
      </c>
      <c r="B36" s="36" t="s">
        <v>442</v>
      </c>
      <c r="C36" s="36">
        <v>6</v>
      </c>
      <c r="D36" s="36">
        <v>1</v>
      </c>
      <c r="E36" s="36">
        <v>4</v>
      </c>
      <c r="F36" s="36">
        <v>95000534</v>
      </c>
    </row>
    <row r="37" spans="1:6" x14ac:dyDescent="0.25">
      <c r="A37" s="40" t="s">
        <v>305</v>
      </c>
      <c r="B37" s="36" t="s">
        <v>443</v>
      </c>
      <c r="C37" s="36">
        <v>6</v>
      </c>
      <c r="D37" s="36">
        <v>1</v>
      </c>
      <c r="E37" s="36">
        <v>4</v>
      </c>
      <c r="F37" s="36">
        <v>95000535</v>
      </c>
    </row>
    <row r="38" spans="1:6" x14ac:dyDescent="0.25">
      <c r="A38" s="40" t="s">
        <v>444</v>
      </c>
      <c r="B38" s="36" t="s">
        <v>445</v>
      </c>
      <c r="C38" s="36">
        <v>3</v>
      </c>
      <c r="D38" s="36">
        <v>1</v>
      </c>
      <c r="E38" s="36">
        <v>4</v>
      </c>
      <c r="F38" s="36">
        <v>95000536</v>
      </c>
    </row>
    <row r="39" spans="1:6" x14ac:dyDescent="0.25">
      <c r="A39" s="40" t="s">
        <v>146</v>
      </c>
      <c r="B39" s="36" t="s">
        <v>147</v>
      </c>
      <c r="C39" s="36">
        <v>4.5</v>
      </c>
      <c r="D39" s="36">
        <v>1</v>
      </c>
      <c r="E39" s="36">
        <v>4</v>
      </c>
      <c r="F39" s="36">
        <v>95000575</v>
      </c>
    </row>
    <row r="40" spans="1:6" x14ac:dyDescent="0.25">
      <c r="A40" s="40" t="s">
        <v>148</v>
      </c>
      <c r="B40" s="36" t="s">
        <v>149</v>
      </c>
      <c r="C40" s="36">
        <v>4.5</v>
      </c>
      <c r="D40" s="36">
        <v>1</v>
      </c>
      <c r="E40" s="36">
        <v>4</v>
      </c>
      <c r="F40" s="36">
        <v>95000576</v>
      </c>
    </row>
    <row r="41" spans="1:6" x14ac:dyDescent="0.25">
      <c r="A41" s="40" t="s">
        <v>132</v>
      </c>
      <c r="B41" s="36" t="s">
        <v>133</v>
      </c>
      <c r="C41" s="36">
        <v>6</v>
      </c>
      <c r="D41" s="36">
        <v>1</v>
      </c>
      <c r="E41" s="36">
        <v>4</v>
      </c>
      <c r="F41" s="36">
        <v>95000577</v>
      </c>
    </row>
    <row r="42" spans="1:6" x14ac:dyDescent="0.25">
      <c r="A42" s="40" t="s">
        <v>104</v>
      </c>
      <c r="B42" s="36" t="s">
        <v>105</v>
      </c>
      <c r="C42" s="36">
        <v>6</v>
      </c>
      <c r="D42" s="36">
        <v>1</v>
      </c>
      <c r="E42" s="36">
        <v>4</v>
      </c>
      <c r="F42" s="36">
        <v>95000578</v>
      </c>
    </row>
    <row r="43" spans="1:6" x14ac:dyDescent="0.25">
      <c r="A43" s="40" t="s">
        <v>240</v>
      </c>
      <c r="B43" s="36" t="s">
        <v>241</v>
      </c>
      <c r="C43" s="36">
        <v>4</v>
      </c>
      <c r="D43" s="36">
        <v>1</v>
      </c>
      <c r="E43" s="36">
        <v>4</v>
      </c>
      <c r="F43" s="36">
        <v>95000579</v>
      </c>
    </row>
    <row r="44" spans="1:6" x14ac:dyDescent="0.25">
      <c r="A44" s="40" t="s">
        <v>262</v>
      </c>
      <c r="B44" s="36" t="s">
        <v>263</v>
      </c>
      <c r="C44" s="36">
        <v>4</v>
      </c>
      <c r="D44" s="36">
        <v>1</v>
      </c>
      <c r="E44" s="36">
        <v>4</v>
      </c>
      <c r="F44" s="36">
        <v>95000580</v>
      </c>
    </row>
    <row r="45" spans="1:6" x14ac:dyDescent="0.25">
      <c r="A45" s="40" t="s">
        <v>146</v>
      </c>
      <c r="B45" s="36" t="s">
        <v>147</v>
      </c>
      <c r="C45" s="36">
        <v>4</v>
      </c>
      <c r="D45" s="36">
        <v>1</v>
      </c>
      <c r="E45" s="36">
        <v>4</v>
      </c>
      <c r="F45" s="36">
        <v>95000575</v>
      </c>
    </row>
    <row r="46" spans="1:6" x14ac:dyDescent="0.25">
      <c r="A46" s="40" t="s">
        <v>173</v>
      </c>
      <c r="B46" s="36" t="s">
        <v>174</v>
      </c>
      <c r="C46" s="36">
        <v>4.5</v>
      </c>
      <c r="D46" s="36">
        <v>2</v>
      </c>
      <c r="E46" s="36">
        <v>4</v>
      </c>
      <c r="F46" s="36">
        <v>95000581</v>
      </c>
    </row>
    <row r="47" spans="1:6" x14ac:dyDescent="0.25">
      <c r="A47" s="40" t="s">
        <v>182</v>
      </c>
      <c r="B47" s="36" t="s">
        <v>183</v>
      </c>
      <c r="C47" s="36">
        <v>4.5</v>
      </c>
      <c r="D47" s="36">
        <v>2</v>
      </c>
      <c r="E47" s="36">
        <v>4</v>
      </c>
      <c r="F47" s="36">
        <v>95000582</v>
      </c>
    </row>
    <row r="48" spans="1:6" x14ac:dyDescent="0.25">
      <c r="A48" s="40" t="s">
        <v>163</v>
      </c>
      <c r="B48" s="36" t="s">
        <v>164</v>
      </c>
      <c r="C48" s="36">
        <v>4.5</v>
      </c>
      <c r="D48" s="36">
        <v>2</v>
      </c>
      <c r="E48" s="36">
        <v>4</v>
      </c>
      <c r="F48" s="36">
        <v>95000583</v>
      </c>
    </row>
    <row r="49" spans="1:6" x14ac:dyDescent="0.25">
      <c r="A49" s="40" t="s">
        <v>446</v>
      </c>
      <c r="B49" s="36" t="s">
        <v>447</v>
      </c>
      <c r="C49" s="36">
        <v>4.5</v>
      </c>
      <c r="D49" s="36">
        <v>2</v>
      </c>
      <c r="E49" s="36">
        <v>4</v>
      </c>
      <c r="F49" s="36">
        <v>95000584</v>
      </c>
    </row>
    <row r="50" spans="1:6" x14ac:dyDescent="0.25">
      <c r="A50" s="40" t="s">
        <v>180</v>
      </c>
      <c r="B50" s="36" t="s">
        <v>181</v>
      </c>
      <c r="C50" s="36">
        <v>3</v>
      </c>
      <c r="D50" s="36">
        <v>2</v>
      </c>
      <c r="E50" s="36">
        <v>4</v>
      </c>
      <c r="F50" s="36">
        <v>95000585</v>
      </c>
    </row>
    <row r="51" spans="1:6" x14ac:dyDescent="0.25">
      <c r="A51" s="40" t="s">
        <v>130</v>
      </c>
      <c r="B51" s="36" t="s">
        <v>131</v>
      </c>
      <c r="C51" s="36">
        <v>3</v>
      </c>
      <c r="D51" s="36">
        <v>2</v>
      </c>
      <c r="E51" s="36">
        <v>4</v>
      </c>
      <c r="F51" s="36">
        <v>95000586</v>
      </c>
    </row>
    <row r="52" spans="1:6" x14ac:dyDescent="0.25">
      <c r="A52" s="40" t="s">
        <v>140</v>
      </c>
      <c r="B52" s="36" t="s">
        <v>448</v>
      </c>
      <c r="C52" s="36">
        <v>6</v>
      </c>
      <c r="D52" s="36">
        <v>2</v>
      </c>
      <c r="E52" s="36">
        <v>4</v>
      </c>
      <c r="F52" s="36">
        <v>95000587</v>
      </c>
    </row>
    <row r="53" spans="1:6" x14ac:dyDescent="0.25">
      <c r="A53" s="40" t="s">
        <v>285</v>
      </c>
      <c r="B53" s="36" t="s">
        <v>449</v>
      </c>
      <c r="C53" s="36">
        <v>4</v>
      </c>
      <c r="D53" s="36">
        <v>2</v>
      </c>
      <c r="E53" s="36">
        <v>4</v>
      </c>
      <c r="F53" s="36">
        <v>95000588</v>
      </c>
    </row>
    <row r="54" spans="1:6" x14ac:dyDescent="0.25">
      <c r="A54" s="40" t="s">
        <v>266</v>
      </c>
      <c r="B54" s="36" t="s">
        <v>267</v>
      </c>
      <c r="C54" s="36">
        <v>4</v>
      </c>
      <c r="D54" s="36">
        <v>2</v>
      </c>
      <c r="E54" s="36">
        <v>4</v>
      </c>
      <c r="F54" s="36">
        <v>95000589</v>
      </c>
    </row>
    <row r="55" spans="1:6" x14ac:dyDescent="0.25">
      <c r="A55" s="40" t="s">
        <v>450</v>
      </c>
      <c r="B55" s="36" t="s">
        <v>280</v>
      </c>
      <c r="C55" s="36">
        <v>4</v>
      </c>
      <c r="D55" s="36">
        <v>2</v>
      </c>
      <c r="E55" s="36">
        <v>4</v>
      </c>
      <c r="F55" s="36">
        <v>95000590</v>
      </c>
    </row>
    <row r="56" spans="1:6" x14ac:dyDescent="0.25">
      <c r="A56" s="41" t="s">
        <v>451</v>
      </c>
      <c r="B56" s="42" t="s">
        <v>153</v>
      </c>
      <c r="C56" s="42">
        <v>12</v>
      </c>
      <c r="D56" s="42" t="s">
        <v>154</v>
      </c>
      <c r="E56" s="42">
        <v>4</v>
      </c>
      <c r="F56" s="42">
        <v>95000599</v>
      </c>
    </row>
    <row r="57" spans="1:6" x14ac:dyDescent="0.25">
      <c r="A57" s="40" t="s">
        <v>962</v>
      </c>
      <c r="B57" s="36"/>
      <c r="C57" s="36">
        <v>3</v>
      </c>
      <c r="D57" s="36" t="s">
        <v>154</v>
      </c>
      <c r="E57" s="36">
        <v>4</v>
      </c>
      <c r="F57" s="36">
        <v>95000560</v>
      </c>
    </row>
    <row r="58" spans="1:6" x14ac:dyDescent="0.25">
      <c r="A58" s="40" t="s">
        <v>963</v>
      </c>
      <c r="B58" s="36"/>
      <c r="C58" s="36">
        <v>3</v>
      </c>
      <c r="D58" s="36" t="s">
        <v>154</v>
      </c>
      <c r="E58" s="36">
        <v>4</v>
      </c>
      <c r="F58" s="36">
        <v>95000561</v>
      </c>
    </row>
    <row r="59" spans="1:6" x14ac:dyDescent="0.25">
      <c r="A59" s="40" t="s">
        <v>964</v>
      </c>
      <c r="B59" s="36"/>
      <c r="C59" s="36">
        <v>4.5</v>
      </c>
      <c r="D59" s="36" t="s">
        <v>154</v>
      </c>
      <c r="E59" s="36">
        <v>4</v>
      </c>
      <c r="F59" s="36">
        <v>95000562</v>
      </c>
    </row>
    <row r="60" spans="1:6" x14ac:dyDescent="0.25">
      <c r="A60" s="40" t="s">
        <v>965</v>
      </c>
      <c r="B60" s="36"/>
      <c r="C60" s="36">
        <v>4.5</v>
      </c>
      <c r="D60" s="36" t="s">
        <v>154</v>
      </c>
      <c r="E60" s="36">
        <v>4</v>
      </c>
      <c r="F60" s="36">
        <v>95000563</v>
      </c>
    </row>
    <row r="61" spans="1:6" x14ac:dyDescent="0.25">
      <c r="A61" s="40" t="s">
        <v>966</v>
      </c>
      <c r="B61" s="36"/>
      <c r="C61" s="36">
        <v>6</v>
      </c>
      <c r="D61" s="36" t="s">
        <v>154</v>
      </c>
      <c r="E61" s="36">
        <v>4</v>
      </c>
      <c r="F61" s="36">
        <v>95000564</v>
      </c>
    </row>
    <row r="62" spans="1:6" x14ac:dyDescent="0.25">
      <c r="A62" s="40" t="s">
        <v>967</v>
      </c>
      <c r="B62" s="36"/>
      <c r="C62" s="36">
        <v>6</v>
      </c>
      <c r="D62" s="36" t="s">
        <v>154</v>
      </c>
      <c r="E62" s="36">
        <v>4</v>
      </c>
      <c r="F62" s="36">
        <v>95000565</v>
      </c>
    </row>
    <row r="63" spans="1:6" x14ac:dyDescent="0.25">
      <c r="A63" s="40" t="s">
        <v>968</v>
      </c>
      <c r="B63" s="36"/>
      <c r="C63" s="36">
        <v>4</v>
      </c>
      <c r="D63" s="36" t="s">
        <v>154</v>
      </c>
      <c r="E63" s="36">
        <v>4</v>
      </c>
      <c r="F63" s="36">
        <v>95000566</v>
      </c>
    </row>
    <row r="64" spans="1:6" x14ac:dyDescent="0.25">
      <c r="A64" s="40" t="s">
        <v>969</v>
      </c>
      <c r="B64" s="36"/>
      <c r="C64" s="36">
        <v>3</v>
      </c>
      <c r="D64" s="36" t="s">
        <v>154</v>
      </c>
      <c r="E64" s="36">
        <v>4</v>
      </c>
      <c r="F64" s="36">
        <v>95000567</v>
      </c>
    </row>
    <row r="65" spans="1:6" x14ac:dyDescent="0.25">
      <c r="A65" s="40" t="s">
        <v>970</v>
      </c>
      <c r="B65" s="36"/>
      <c r="C65" s="36">
        <v>3</v>
      </c>
      <c r="D65" s="36" t="s">
        <v>154</v>
      </c>
      <c r="E65" s="36">
        <v>4</v>
      </c>
      <c r="F65" s="36">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9" workbookViewId="0">
      <selection activeCell="A64" sqref="A64"/>
    </sheetView>
  </sheetViews>
  <sheetFormatPr baseColWidth="10" defaultRowHeight="15" x14ac:dyDescent="0.25"/>
  <cols>
    <col min="1" max="1" width="80.7109375" bestFit="1" customWidth="1"/>
    <col min="2" max="2" width="13.7109375" bestFit="1" customWidth="1"/>
  </cols>
  <sheetData>
    <row r="1" spans="1:6" x14ac:dyDescent="0.25">
      <c r="A1" s="8" t="s">
        <v>1</v>
      </c>
      <c r="B1" s="8" t="s">
        <v>2</v>
      </c>
      <c r="C1" s="8" t="s">
        <v>3</v>
      </c>
      <c r="D1" s="8" t="s">
        <v>4</v>
      </c>
      <c r="E1" s="8" t="s">
        <v>5</v>
      </c>
      <c r="F1" s="7" t="s">
        <v>0</v>
      </c>
    </row>
    <row r="2" spans="1:6" x14ac:dyDescent="0.25">
      <c r="A2" s="3" t="s">
        <v>287</v>
      </c>
      <c r="B2" s="2" t="s">
        <v>288</v>
      </c>
      <c r="C2" s="2">
        <v>6</v>
      </c>
      <c r="D2" s="2">
        <v>2</v>
      </c>
      <c r="E2" s="2">
        <v>1</v>
      </c>
      <c r="F2" s="2">
        <v>93000791</v>
      </c>
    </row>
    <row r="3" spans="1:6" x14ac:dyDescent="0.25">
      <c r="A3" s="3" t="s">
        <v>289</v>
      </c>
      <c r="B3" s="2" t="s">
        <v>290</v>
      </c>
      <c r="C3" s="2">
        <v>6</v>
      </c>
      <c r="D3" s="2">
        <v>1</v>
      </c>
      <c r="E3" s="2">
        <v>1</v>
      </c>
      <c r="F3" s="2">
        <v>93000792</v>
      </c>
    </row>
    <row r="4" spans="1:6" x14ac:dyDescent="0.25">
      <c r="A4" s="3" t="s">
        <v>291</v>
      </c>
      <c r="B4" s="2" t="s">
        <v>292</v>
      </c>
      <c r="C4" s="2">
        <v>6</v>
      </c>
      <c r="D4" s="2">
        <v>1</v>
      </c>
      <c r="E4" s="2">
        <v>1</v>
      </c>
      <c r="F4" s="2">
        <v>93000793</v>
      </c>
    </row>
    <row r="5" spans="1:6" x14ac:dyDescent="0.25">
      <c r="A5" s="3" t="s">
        <v>293</v>
      </c>
      <c r="B5" s="2" t="s">
        <v>294</v>
      </c>
      <c r="C5" s="2">
        <v>3</v>
      </c>
      <c r="D5" s="2">
        <v>2</v>
      </c>
      <c r="E5" s="2">
        <v>1</v>
      </c>
      <c r="F5" s="2">
        <v>93000794</v>
      </c>
    </row>
    <row r="6" spans="1:6" x14ac:dyDescent="0.25">
      <c r="A6" s="3" t="s">
        <v>295</v>
      </c>
      <c r="B6" s="2" t="s">
        <v>296</v>
      </c>
      <c r="C6" s="2">
        <v>3</v>
      </c>
      <c r="D6" s="2">
        <v>1</v>
      </c>
      <c r="E6" s="2">
        <v>1</v>
      </c>
      <c r="F6" s="2">
        <v>93000795</v>
      </c>
    </row>
    <row r="7" spans="1:6" x14ac:dyDescent="0.25">
      <c r="A7" s="3" t="s">
        <v>297</v>
      </c>
      <c r="B7" s="2" t="s">
        <v>298</v>
      </c>
      <c r="C7" s="2">
        <v>6</v>
      </c>
      <c r="D7" s="2">
        <v>2</v>
      </c>
      <c r="E7" s="2">
        <v>1</v>
      </c>
      <c r="F7" s="2">
        <v>93000796</v>
      </c>
    </row>
    <row r="8" spans="1:6" x14ac:dyDescent="0.25">
      <c r="A8" s="3" t="s">
        <v>299</v>
      </c>
      <c r="B8" s="2" t="s">
        <v>300</v>
      </c>
      <c r="C8" s="2">
        <v>6</v>
      </c>
      <c r="D8" s="2">
        <v>2</v>
      </c>
      <c r="E8" s="2">
        <v>1</v>
      </c>
      <c r="F8" s="2">
        <v>93000797</v>
      </c>
    </row>
    <row r="9" spans="1:6" x14ac:dyDescent="0.25">
      <c r="A9" s="3" t="s">
        <v>301</v>
      </c>
      <c r="B9" s="2" t="s">
        <v>302</v>
      </c>
      <c r="C9" s="2">
        <v>6</v>
      </c>
      <c r="D9" s="2">
        <v>1</v>
      </c>
      <c r="E9" s="2">
        <v>1</v>
      </c>
      <c r="F9" s="2">
        <v>93000798</v>
      </c>
    </row>
    <row r="10" spans="1:6" x14ac:dyDescent="0.25">
      <c r="A10" s="3" t="s">
        <v>303</v>
      </c>
      <c r="B10" s="2" t="s">
        <v>304</v>
      </c>
      <c r="C10" s="2">
        <v>6</v>
      </c>
      <c r="D10" s="2">
        <v>2</v>
      </c>
      <c r="E10" s="2">
        <v>1</v>
      </c>
      <c r="F10" s="2">
        <v>93000799</v>
      </c>
    </row>
    <row r="11" spans="1:6" x14ac:dyDescent="0.25">
      <c r="A11" s="3" t="s">
        <v>305</v>
      </c>
      <c r="B11" s="2" t="s">
        <v>306</v>
      </c>
      <c r="C11" s="2">
        <v>6</v>
      </c>
      <c r="D11" s="2">
        <v>1</v>
      </c>
      <c r="E11" s="2">
        <v>2</v>
      </c>
      <c r="F11" s="2">
        <v>93000800</v>
      </c>
    </row>
    <row r="12" spans="1:6" x14ac:dyDescent="0.25">
      <c r="A12" s="3" t="s">
        <v>307</v>
      </c>
      <c r="B12" s="2" t="s">
        <v>308</v>
      </c>
      <c r="C12" s="2">
        <v>3</v>
      </c>
      <c r="D12" s="2">
        <v>1</v>
      </c>
      <c r="E12" s="2">
        <v>2</v>
      </c>
      <c r="F12" s="2">
        <v>93000801</v>
      </c>
    </row>
    <row r="13" spans="1:6" x14ac:dyDescent="0.25">
      <c r="A13" s="3" t="s">
        <v>309</v>
      </c>
      <c r="B13" s="2" t="s">
        <v>310</v>
      </c>
      <c r="C13" s="2">
        <v>6</v>
      </c>
      <c r="D13" s="2">
        <v>1</v>
      </c>
      <c r="E13" s="2">
        <v>2</v>
      </c>
      <c r="F13" s="2">
        <v>93000803</v>
      </c>
    </row>
    <row r="14" spans="1:6" x14ac:dyDescent="0.25">
      <c r="A14" s="3" t="s">
        <v>311</v>
      </c>
      <c r="B14" s="2" t="s">
        <v>312</v>
      </c>
      <c r="C14" s="2">
        <v>6</v>
      </c>
      <c r="D14" s="2">
        <v>1</v>
      </c>
      <c r="E14" s="2">
        <v>2</v>
      </c>
      <c r="F14" s="2">
        <v>93000804</v>
      </c>
    </row>
    <row r="15" spans="1:6" x14ac:dyDescent="0.25">
      <c r="A15" s="3" t="s">
        <v>313</v>
      </c>
      <c r="B15" s="2" t="s">
        <v>314</v>
      </c>
      <c r="C15" s="2">
        <v>6</v>
      </c>
      <c r="D15" s="2">
        <v>2</v>
      </c>
      <c r="E15" s="2">
        <v>2</v>
      </c>
      <c r="F15" s="2">
        <v>93000805</v>
      </c>
    </row>
    <row r="16" spans="1:6" x14ac:dyDescent="0.25">
      <c r="A16" s="3" t="s">
        <v>315</v>
      </c>
      <c r="B16" s="2" t="s">
        <v>316</v>
      </c>
      <c r="C16" s="2">
        <v>6</v>
      </c>
      <c r="D16" s="2">
        <v>2</v>
      </c>
      <c r="E16" s="2">
        <v>2</v>
      </c>
      <c r="F16" s="2">
        <v>93000806</v>
      </c>
    </row>
    <row r="17" spans="1:6" x14ac:dyDescent="0.25">
      <c r="A17" s="3" t="s">
        <v>317</v>
      </c>
      <c r="B17" s="2" t="s">
        <v>318</v>
      </c>
      <c r="C17" s="2">
        <v>6</v>
      </c>
      <c r="D17" s="2">
        <v>1</v>
      </c>
      <c r="E17" s="2">
        <v>2</v>
      </c>
      <c r="F17" s="2">
        <v>93000811</v>
      </c>
    </row>
    <row r="18" spans="1:6" x14ac:dyDescent="0.25">
      <c r="A18" s="3" t="s">
        <v>319</v>
      </c>
      <c r="B18" s="2" t="s">
        <v>320</v>
      </c>
      <c r="C18" s="2">
        <v>6</v>
      </c>
      <c r="D18" s="2">
        <v>1</v>
      </c>
      <c r="E18" s="2">
        <v>2</v>
      </c>
      <c r="F18" s="2">
        <v>93000812</v>
      </c>
    </row>
    <row r="19" spans="1:6" x14ac:dyDescent="0.25">
      <c r="A19" s="3" t="s">
        <v>321</v>
      </c>
      <c r="B19" s="2" t="s">
        <v>322</v>
      </c>
      <c r="C19" s="2">
        <v>6</v>
      </c>
      <c r="D19" s="2">
        <v>1</v>
      </c>
      <c r="E19" s="2">
        <v>2</v>
      </c>
      <c r="F19" s="2">
        <v>93000815</v>
      </c>
    </row>
    <row r="20" spans="1:6" x14ac:dyDescent="0.25">
      <c r="A20" s="3" t="s">
        <v>323</v>
      </c>
      <c r="B20" s="2" t="s">
        <v>324</v>
      </c>
      <c r="C20" s="2">
        <v>6</v>
      </c>
      <c r="D20" s="2">
        <v>2</v>
      </c>
      <c r="E20" s="2">
        <v>2</v>
      </c>
      <c r="F20" s="2">
        <v>93000819</v>
      </c>
    </row>
    <row r="21" spans="1:6" x14ac:dyDescent="0.25">
      <c r="A21" s="3" t="s">
        <v>325</v>
      </c>
      <c r="B21" s="2" t="s">
        <v>326</v>
      </c>
      <c r="C21" s="2">
        <v>6</v>
      </c>
      <c r="D21" s="2">
        <v>1</v>
      </c>
      <c r="E21" s="2">
        <v>2</v>
      </c>
      <c r="F21" s="2">
        <v>93000820</v>
      </c>
    </row>
    <row r="22" spans="1:6" x14ac:dyDescent="0.25">
      <c r="A22" s="3" t="s">
        <v>327</v>
      </c>
      <c r="B22" s="2" t="s">
        <v>328</v>
      </c>
      <c r="C22" s="2">
        <v>6</v>
      </c>
      <c r="D22" s="2">
        <v>2</v>
      </c>
      <c r="E22" s="2">
        <v>2</v>
      </c>
      <c r="F22" s="2">
        <v>93000822</v>
      </c>
    </row>
    <row r="23" spans="1:6" x14ac:dyDescent="0.25">
      <c r="A23" s="3" t="s">
        <v>329</v>
      </c>
      <c r="B23" s="2" t="s">
        <v>330</v>
      </c>
      <c r="C23" s="2">
        <v>6</v>
      </c>
      <c r="D23" s="2">
        <v>2</v>
      </c>
      <c r="E23" s="2">
        <v>2</v>
      </c>
      <c r="F23" s="2">
        <v>93000824</v>
      </c>
    </row>
    <row r="24" spans="1:6" x14ac:dyDescent="0.25">
      <c r="A24" s="3" t="s">
        <v>331</v>
      </c>
      <c r="B24" s="2" t="s">
        <v>332</v>
      </c>
      <c r="C24" s="2">
        <v>6</v>
      </c>
      <c r="D24" s="2">
        <v>1</v>
      </c>
      <c r="E24" s="2">
        <v>2</v>
      </c>
      <c r="F24" s="2">
        <v>93000827</v>
      </c>
    </row>
    <row r="25" spans="1:6" x14ac:dyDescent="0.25">
      <c r="A25" s="3" t="s">
        <v>333</v>
      </c>
      <c r="B25" s="2" t="s">
        <v>334</v>
      </c>
      <c r="C25" s="2">
        <v>6</v>
      </c>
      <c r="D25" s="2">
        <v>1</v>
      </c>
      <c r="E25" s="2">
        <v>2</v>
      </c>
      <c r="F25" s="2">
        <v>93000833</v>
      </c>
    </row>
    <row r="26" spans="1:6" x14ac:dyDescent="0.25">
      <c r="A26" s="3" t="s">
        <v>335</v>
      </c>
      <c r="B26" s="2" t="s">
        <v>336</v>
      </c>
      <c r="C26" s="2">
        <v>6</v>
      </c>
      <c r="D26" s="2">
        <v>2</v>
      </c>
      <c r="E26" s="2">
        <v>2</v>
      </c>
      <c r="F26" s="2">
        <v>93000834</v>
      </c>
    </row>
    <row r="27" spans="1:6" x14ac:dyDescent="0.25">
      <c r="A27" s="3" t="s">
        <v>337</v>
      </c>
      <c r="B27" s="2" t="s">
        <v>338</v>
      </c>
      <c r="C27" s="2">
        <v>6</v>
      </c>
      <c r="D27" s="2">
        <v>1</v>
      </c>
      <c r="E27" s="2">
        <v>2</v>
      </c>
      <c r="F27" s="2">
        <v>93000835</v>
      </c>
    </row>
    <row r="28" spans="1:6" x14ac:dyDescent="0.25">
      <c r="A28" s="3" t="s">
        <v>339</v>
      </c>
      <c r="B28" s="2" t="s">
        <v>340</v>
      </c>
      <c r="C28" s="2">
        <v>6</v>
      </c>
      <c r="D28" s="2">
        <v>2</v>
      </c>
      <c r="E28" s="2">
        <v>2</v>
      </c>
      <c r="F28" s="2">
        <v>93000836</v>
      </c>
    </row>
    <row r="29" spans="1:6" x14ac:dyDescent="0.25">
      <c r="A29" s="3" t="s">
        <v>341</v>
      </c>
      <c r="B29" s="2" t="s">
        <v>342</v>
      </c>
      <c r="C29" s="2">
        <v>6</v>
      </c>
      <c r="D29" s="2">
        <v>1</v>
      </c>
      <c r="E29" s="2">
        <v>2</v>
      </c>
      <c r="F29" s="2">
        <v>93000837</v>
      </c>
    </row>
    <row r="30" spans="1:6" x14ac:dyDescent="0.25">
      <c r="A30" s="3" t="s">
        <v>343</v>
      </c>
      <c r="B30" s="2" t="s">
        <v>344</v>
      </c>
      <c r="C30" s="2">
        <v>6</v>
      </c>
      <c r="D30" s="2">
        <v>1</v>
      </c>
      <c r="E30" s="2">
        <v>2</v>
      </c>
      <c r="F30" s="2">
        <v>93000841</v>
      </c>
    </row>
    <row r="31" spans="1:6" x14ac:dyDescent="0.25">
      <c r="A31" s="3" t="s">
        <v>345</v>
      </c>
      <c r="B31" s="2" t="s">
        <v>346</v>
      </c>
      <c r="C31" s="2">
        <v>6</v>
      </c>
      <c r="D31" s="2">
        <v>1</v>
      </c>
      <c r="E31" s="2">
        <v>2</v>
      </c>
      <c r="F31" s="2">
        <v>93000842</v>
      </c>
    </row>
    <row r="32" spans="1:6" x14ac:dyDescent="0.25">
      <c r="A32" s="3" t="s">
        <v>347</v>
      </c>
      <c r="B32" s="2" t="s">
        <v>348</v>
      </c>
      <c r="C32" s="2">
        <v>6</v>
      </c>
      <c r="D32" s="2">
        <v>1</v>
      </c>
      <c r="E32" s="2">
        <v>2</v>
      </c>
      <c r="F32" s="2">
        <v>93000843</v>
      </c>
    </row>
    <row r="33" spans="1:6" x14ac:dyDescent="0.25">
      <c r="A33" s="3" t="s">
        <v>285</v>
      </c>
      <c r="B33" s="2" t="s">
        <v>349</v>
      </c>
      <c r="C33" s="2">
        <v>6</v>
      </c>
      <c r="D33" s="2">
        <v>1</v>
      </c>
      <c r="E33" s="2">
        <v>2</v>
      </c>
      <c r="F33" s="2">
        <v>93000844</v>
      </c>
    </row>
    <row r="34" spans="1:6" x14ac:dyDescent="0.25">
      <c r="A34" s="3" t="s">
        <v>252</v>
      </c>
      <c r="B34" s="2" t="s">
        <v>350</v>
      </c>
      <c r="C34" s="2">
        <v>6</v>
      </c>
      <c r="D34" s="2">
        <v>2</v>
      </c>
      <c r="E34" s="2">
        <v>2</v>
      </c>
      <c r="F34" s="2">
        <v>93000845</v>
      </c>
    </row>
    <row r="35" spans="1:6" x14ac:dyDescent="0.25">
      <c r="A35" s="3" t="s">
        <v>351</v>
      </c>
      <c r="B35" s="2" t="s">
        <v>352</v>
      </c>
      <c r="C35" s="2">
        <v>4.5</v>
      </c>
      <c r="D35" s="2">
        <v>1</v>
      </c>
      <c r="E35" s="2">
        <v>2</v>
      </c>
      <c r="F35" s="2">
        <v>93000846</v>
      </c>
    </row>
    <row r="36" spans="1:6" x14ac:dyDescent="0.25">
      <c r="A36" s="3" t="s">
        <v>353</v>
      </c>
      <c r="B36" s="2" t="s">
        <v>354</v>
      </c>
      <c r="C36" s="2">
        <v>4.5</v>
      </c>
      <c r="D36" s="2">
        <v>1</v>
      </c>
      <c r="E36" s="2">
        <v>2</v>
      </c>
      <c r="F36" s="2">
        <v>93000847</v>
      </c>
    </row>
    <row r="37" spans="1:6" x14ac:dyDescent="0.25">
      <c r="A37" s="3" t="s">
        <v>355</v>
      </c>
      <c r="B37" s="2" t="s">
        <v>356</v>
      </c>
      <c r="C37" s="2">
        <v>4.5</v>
      </c>
      <c r="D37" s="2">
        <v>1</v>
      </c>
      <c r="E37" s="2">
        <v>2</v>
      </c>
      <c r="F37" s="2">
        <v>93000848</v>
      </c>
    </row>
    <row r="38" spans="1:6" x14ac:dyDescent="0.25">
      <c r="A38" s="3" t="s">
        <v>357</v>
      </c>
      <c r="B38" s="2" t="s">
        <v>358</v>
      </c>
      <c r="C38" s="2">
        <v>4.5</v>
      </c>
      <c r="D38" s="2">
        <v>1</v>
      </c>
      <c r="E38" s="2">
        <v>2</v>
      </c>
      <c r="F38" s="2">
        <v>93000849</v>
      </c>
    </row>
    <row r="39" spans="1:6" x14ac:dyDescent="0.25">
      <c r="A39" s="3" t="s">
        <v>359</v>
      </c>
      <c r="B39" s="2" t="s">
        <v>360</v>
      </c>
      <c r="C39" s="2">
        <v>3</v>
      </c>
      <c r="D39" s="2">
        <v>2</v>
      </c>
      <c r="E39" s="2">
        <v>2</v>
      </c>
      <c r="F39" s="2">
        <v>93000850</v>
      </c>
    </row>
    <row r="40" spans="1:6" x14ac:dyDescent="0.25">
      <c r="A40" s="3" t="s">
        <v>361</v>
      </c>
      <c r="B40" s="2" t="s">
        <v>362</v>
      </c>
      <c r="C40" s="2">
        <v>3</v>
      </c>
      <c r="D40" s="2">
        <v>2</v>
      </c>
      <c r="E40" s="2">
        <v>2</v>
      </c>
      <c r="F40" s="2">
        <v>93000852</v>
      </c>
    </row>
    <row r="41" spans="1:6" x14ac:dyDescent="0.25">
      <c r="A41" s="3" t="s">
        <v>363</v>
      </c>
      <c r="B41" s="2" t="s">
        <v>364</v>
      </c>
      <c r="C41" s="2">
        <v>3</v>
      </c>
      <c r="D41" s="2">
        <v>2</v>
      </c>
      <c r="E41" s="2">
        <v>2</v>
      </c>
      <c r="F41" s="2">
        <v>93000854</v>
      </c>
    </row>
    <row r="42" spans="1:6" x14ac:dyDescent="0.25">
      <c r="A42" s="3" t="s">
        <v>365</v>
      </c>
      <c r="B42" s="2" t="s">
        <v>166</v>
      </c>
      <c r="C42" s="2">
        <v>3</v>
      </c>
      <c r="D42" s="2">
        <v>2</v>
      </c>
      <c r="E42" s="2">
        <v>2</v>
      </c>
      <c r="F42" s="2">
        <v>93000855</v>
      </c>
    </row>
    <row r="43" spans="1:6" x14ac:dyDescent="0.25">
      <c r="A43" s="4" t="s">
        <v>366</v>
      </c>
      <c r="B43" s="45" t="s">
        <v>367</v>
      </c>
      <c r="C43" s="45">
        <v>30</v>
      </c>
      <c r="D43" s="45" t="s">
        <v>154</v>
      </c>
      <c r="E43" s="45">
        <v>2</v>
      </c>
      <c r="F43" s="45">
        <v>93000870</v>
      </c>
    </row>
    <row r="44" spans="1:6" x14ac:dyDescent="0.25">
      <c r="A44" s="3" t="s">
        <v>368</v>
      </c>
      <c r="B44" s="2" t="s">
        <v>369</v>
      </c>
      <c r="C44" s="2">
        <v>6</v>
      </c>
      <c r="D44" s="2">
        <v>1</v>
      </c>
      <c r="E44" s="2">
        <v>2</v>
      </c>
      <c r="F44" s="2">
        <v>93000896</v>
      </c>
    </row>
    <row r="45" spans="1:6" x14ac:dyDescent="0.25">
      <c r="A45" s="3" t="s">
        <v>370</v>
      </c>
      <c r="B45" s="2" t="s">
        <v>371</v>
      </c>
      <c r="C45" s="2">
        <v>6</v>
      </c>
      <c r="D45" s="2">
        <v>1</v>
      </c>
      <c r="E45" s="2">
        <v>2</v>
      </c>
      <c r="F45" s="2">
        <v>93001070</v>
      </c>
    </row>
    <row r="46" spans="1:6" x14ac:dyDescent="0.25">
      <c r="A46" s="3" t="s">
        <v>372</v>
      </c>
      <c r="B46" s="2" t="s">
        <v>373</v>
      </c>
      <c r="C46" s="2">
        <v>2</v>
      </c>
      <c r="D46" s="2">
        <v>1</v>
      </c>
      <c r="E46" s="2">
        <v>2</v>
      </c>
      <c r="F46" s="2">
        <v>93001071</v>
      </c>
    </row>
    <row r="47" spans="1:6" x14ac:dyDescent="0.25">
      <c r="A47" s="3" t="s">
        <v>374</v>
      </c>
      <c r="B47" s="2" t="s">
        <v>375</v>
      </c>
      <c r="C47" s="2">
        <v>4.5</v>
      </c>
      <c r="D47" s="2">
        <v>1</v>
      </c>
      <c r="E47" s="2">
        <v>2</v>
      </c>
      <c r="F47" s="2">
        <v>93001072</v>
      </c>
    </row>
    <row r="48" spans="1:6" x14ac:dyDescent="0.25">
      <c r="A48" s="3" t="s">
        <v>376</v>
      </c>
      <c r="B48" s="2" t="s">
        <v>377</v>
      </c>
      <c r="C48" s="2">
        <v>3</v>
      </c>
      <c r="D48" s="2">
        <v>1</v>
      </c>
      <c r="E48" s="2">
        <v>2</v>
      </c>
      <c r="F48" s="2">
        <v>93001073</v>
      </c>
    </row>
    <row r="49" spans="1:6" x14ac:dyDescent="0.25">
      <c r="A49" s="3" t="s">
        <v>378</v>
      </c>
      <c r="B49" s="2" t="s">
        <v>379</v>
      </c>
      <c r="C49" s="2">
        <v>3</v>
      </c>
      <c r="D49" s="2">
        <v>2</v>
      </c>
      <c r="E49" s="2">
        <v>2</v>
      </c>
      <c r="F49" s="2">
        <v>93001074</v>
      </c>
    </row>
    <row r="50" spans="1:6" x14ac:dyDescent="0.25">
      <c r="A50" s="3" t="s">
        <v>380</v>
      </c>
      <c r="B50" s="2" t="s">
        <v>162</v>
      </c>
      <c r="C50" s="2">
        <v>4</v>
      </c>
      <c r="D50" s="2">
        <v>1</v>
      </c>
      <c r="E50" s="2">
        <v>2</v>
      </c>
      <c r="F50" s="2">
        <v>93001103</v>
      </c>
    </row>
    <row r="51" spans="1:6" x14ac:dyDescent="0.25">
      <c r="A51" s="3" t="s">
        <v>381</v>
      </c>
      <c r="B51" s="2" t="s">
        <v>382</v>
      </c>
      <c r="C51" s="2">
        <v>4</v>
      </c>
      <c r="D51" s="2">
        <v>1</v>
      </c>
      <c r="E51" s="2">
        <v>2</v>
      </c>
      <c r="F51" s="2">
        <v>93001104</v>
      </c>
    </row>
    <row r="52" spans="1:6" x14ac:dyDescent="0.25">
      <c r="A52" s="3" t="s">
        <v>383</v>
      </c>
      <c r="B52" s="2" t="s">
        <v>384</v>
      </c>
      <c r="C52" s="2">
        <v>4</v>
      </c>
      <c r="D52" s="2">
        <v>2</v>
      </c>
      <c r="E52" s="2">
        <v>2</v>
      </c>
      <c r="F52" s="2">
        <v>93001105</v>
      </c>
    </row>
    <row r="53" spans="1:6" x14ac:dyDescent="0.25">
      <c r="A53" s="47" t="s">
        <v>1088</v>
      </c>
      <c r="B53" s="48"/>
      <c r="C53" s="48">
        <v>6</v>
      </c>
      <c r="D53" s="48" t="s">
        <v>154</v>
      </c>
      <c r="E53" s="48">
        <v>2</v>
      </c>
      <c r="F53" s="48">
        <v>93000910</v>
      </c>
    </row>
    <row r="54" spans="1:6" x14ac:dyDescent="0.25">
      <c r="A54" s="47" t="s">
        <v>1089</v>
      </c>
      <c r="B54" s="48"/>
      <c r="C54" s="48">
        <v>6</v>
      </c>
      <c r="D54" s="48" t="s">
        <v>154</v>
      </c>
      <c r="E54" s="48">
        <v>2</v>
      </c>
      <c r="F54" s="48">
        <v>93000911</v>
      </c>
    </row>
    <row r="55" spans="1:6" x14ac:dyDescent="0.25">
      <c r="A55" s="47" t="s">
        <v>1090</v>
      </c>
      <c r="B55" s="48"/>
      <c r="C55" s="48">
        <v>6</v>
      </c>
      <c r="D55" s="48" t="s">
        <v>154</v>
      </c>
      <c r="E55" s="48">
        <v>2</v>
      </c>
      <c r="F55" s="48">
        <v>93000912</v>
      </c>
    </row>
    <row r="56" spans="1:6" x14ac:dyDescent="0.25">
      <c r="A56" s="47" t="s">
        <v>1091</v>
      </c>
      <c r="B56" s="48"/>
      <c r="C56" s="48">
        <v>3</v>
      </c>
      <c r="D56" s="48" t="s">
        <v>154</v>
      </c>
      <c r="E56" s="48">
        <v>2</v>
      </c>
      <c r="F56" s="48">
        <v>93000913</v>
      </c>
    </row>
    <row r="57" spans="1:6" x14ac:dyDescent="0.25">
      <c r="A57" s="47" t="s">
        <v>1092</v>
      </c>
      <c r="B57" s="48"/>
      <c r="C57" s="48">
        <v>3</v>
      </c>
      <c r="D57" s="48" t="s">
        <v>154</v>
      </c>
      <c r="E57" s="48">
        <v>2</v>
      </c>
      <c r="F57" s="48">
        <v>93000914</v>
      </c>
    </row>
    <row r="58" spans="1:6" x14ac:dyDescent="0.25">
      <c r="A58" s="47" t="s">
        <v>1093</v>
      </c>
      <c r="B58" s="48"/>
      <c r="C58" s="48">
        <v>4.5</v>
      </c>
      <c r="D58" s="48" t="s">
        <v>154</v>
      </c>
      <c r="E58" s="48">
        <v>2</v>
      </c>
      <c r="F58" s="48">
        <v>93000915</v>
      </c>
    </row>
    <row r="59" spans="1:6" x14ac:dyDescent="0.25">
      <c r="A59" s="47" t="s">
        <v>1094</v>
      </c>
      <c r="B59" s="48"/>
      <c r="C59" s="48">
        <v>4.5</v>
      </c>
      <c r="D59" s="48" t="s">
        <v>154</v>
      </c>
      <c r="E59" s="48">
        <v>2</v>
      </c>
      <c r="F59" s="48">
        <v>93000916</v>
      </c>
    </row>
    <row r="60" spans="1:6" x14ac:dyDescent="0.25">
      <c r="A60" s="47" t="s">
        <v>1095</v>
      </c>
      <c r="B60" s="48"/>
      <c r="C60" s="48">
        <v>15</v>
      </c>
      <c r="D60" s="48" t="s">
        <v>154</v>
      </c>
      <c r="E60" s="48">
        <v>2</v>
      </c>
      <c r="F60" s="48">
        <v>93000917</v>
      </c>
    </row>
    <row r="61" spans="1:6" x14ac:dyDescent="0.25">
      <c r="A61" s="39" t="s">
        <v>366</v>
      </c>
      <c r="B61" s="46" t="s">
        <v>367</v>
      </c>
      <c r="C61" s="46">
        <v>30</v>
      </c>
      <c r="D61" s="46" t="s">
        <v>154</v>
      </c>
      <c r="E61" s="46">
        <v>2</v>
      </c>
      <c r="F61" s="46">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2" workbookViewId="0">
      <selection activeCell="A48" sqref="A48"/>
    </sheetView>
  </sheetViews>
  <sheetFormatPr baseColWidth="10" defaultRowHeight="15" x14ac:dyDescent="0.25"/>
  <cols>
    <col min="1" max="1" width="102.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3" t="s">
        <v>673</v>
      </c>
      <c r="B2" s="2" t="s">
        <v>672</v>
      </c>
      <c r="C2" s="2">
        <v>3</v>
      </c>
      <c r="D2" s="2">
        <v>1</v>
      </c>
      <c r="E2" s="2">
        <v>1</v>
      </c>
      <c r="F2" s="2">
        <v>93000960</v>
      </c>
    </row>
    <row r="3" spans="1:6" x14ac:dyDescent="0.25">
      <c r="A3" s="3" t="s">
        <v>674</v>
      </c>
      <c r="B3" s="2" t="s">
        <v>675</v>
      </c>
      <c r="C3" s="2">
        <v>3</v>
      </c>
      <c r="D3" s="2">
        <v>1</v>
      </c>
      <c r="E3" s="2">
        <v>1</v>
      </c>
      <c r="F3" s="2">
        <v>93000961</v>
      </c>
    </row>
    <row r="4" spans="1:6" x14ac:dyDescent="0.25">
      <c r="A4" s="3" t="s">
        <v>676</v>
      </c>
      <c r="B4" s="2" t="s">
        <v>677</v>
      </c>
      <c r="C4" s="2">
        <v>3</v>
      </c>
      <c r="D4" s="2">
        <v>1</v>
      </c>
      <c r="E4" s="2">
        <v>1</v>
      </c>
      <c r="F4" s="2">
        <v>93000962</v>
      </c>
    </row>
    <row r="5" spans="1:6" x14ac:dyDescent="0.25">
      <c r="A5" s="3" t="s">
        <v>347</v>
      </c>
      <c r="B5" s="2" t="s">
        <v>678</v>
      </c>
      <c r="C5" s="2">
        <v>3</v>
      </c>
      <c r="D5" s="2">
        <v>1</v>
      </c>
      <c r="E5" s="2">
        <v>1</v>
      </c>
      <c r="F5" s="2">
        <v>93000964</v>
      </c>
    </row>
    <row r="6" spans="1:6" x14ac:dyDescent="0.25">
      <c r="A6" s="3" t="s">
        <v>679</v>
      </c>
      <c r="B6" s="2" t="s">
        <v>243</v>
      </c>
      <c r="C6" s="2">
        <v>3</v>
      </c>
      <c r="D6" s="2">
        <v>1</v>
      </c>
      <c r="E6" s="2">
        <v>1</v>
      </c>
      <c r="F6" s="2">
        <v>93000965</v>
      </c>
    </row>
    <row r="7" spans="1:6" x14ac:dyDescent="0.25">
      <c r="A7" s="3" t="s">
        <v>232</v>
      </c>
      <c r="B7" s="2" t="s">
        <v>233</v>
      </c>
      <c r="C7" s="2">
        <v>3</v>
      </c>
      <c r="D7" s="2">
        <v>1</v>
      </c>
      <c r="E7" s="2">
        <v>1</v>
      </c>
      <c r="F7" s="2">
        <v>93000966</v>
      </c>
    </row>
    <row r="8" spans="1:6" x14ac:dyDescent="0.25">
      <c r="A8" s="3" t="s">
        <v>680</v>
      </c>
      <c r="B8" s="2" t="s">
        <v>681</v>
      </c>
      <c r="C8" s="2">
        <v>3</v>
      </c>
      <c r="D8" s="2">
        <v>1</v>
      </c>
      <c r="E8" s="2">
        <v>1</v>
      </c>
      <c r="F8" s="2">
        <v>93000967</v>
      </c>
    </row>
    <row r="9" spans="1:6" x14ac:dyDescent="0.25">
      <c r="A9" s="3" t="s">
        <v>221</v>
      </c>
      <c r="B9" s="2" t="s">
        <v>222</v>
      </c>
      <c r="C9" s="2">
        <v>3</v>
      </c>
      <c r="D9" s="2">
        <v>1</v>
      </c>
      <c r="E9" s="2">
        <v>1</v>
      </c>
      <c r="F9" s="2">
        <v>93000968</v>
      </c>
    </row>
    <row r="10" spans="1:6" x14ac:dyDescent="0.25">
      <c r="A10" s="3" t="s">
        <v>682</v>
      </c>
      <c r="B10" s="2" t="s">
        <v>683</v>
      </c>
      <c r="C10" s="2">
        <v>3</v>
      </c>
      <c r="D10" s="2">
        <v>1</v>
      </c>
      <c r="E10" s="2">
        <v>1</v>
      </c>
      <c r="F10" s="2">
        <v>93000969</v>
      </c>
    </row>
    <row r="11" spans="1:6" x14ac:dyDescent="0.25">
      <c r="A11" s="3" t="s">
        <v>684</v>
      </c>
      <c r="B11" s="2" t="s">
        <v>685</v>
      </c>
      <c r="C11" s="2">
        <v>3</v>
      </c>
      <c r="D11" s="2">
        <v>1</v>
      </c>
      <c r="E11" s="2">
        <v>1</v>
      </c>
      <c r="F11" s="2">
        <v>93000970</v>
      </c>
    </row>
    <row r="12" spans="1:6" x14ac:dyDescent="0.25">
      <c r="A12" s="3" t="s">
        <v>686</v>
      </c>
      <c r="B12" s="2" t="s">
        <v>687</v>
      </c>
      <c r="C12" s="2">
        <v>3</v>
      </c>
      <c r="D12" s="2">
        <v>1</v>
      </c>
      <c r="E12" s="2">
        <v>1</v>
      </c>
      <c r="F12" s="2">
        <v>93000971</v>
      </c>
    </row>
    <row r="13" spans="1:6" x14ac:dyDescent="0.25">
      <c r="A13" s="3" t="s">
        <v>688</v>
      </c>
      <c r="B13" s="2" t="s">
        <v>689</v>
      </c>
      <c r="C13" s="2">
        <v>3</v>
      </c>
      <c r="D13" s="2">
        <v>1</v>
      </c>
      <c r="E13" s="2">
        <v>1</v>
      </c>
      <c r="F13" s="2">
        <v>93000972</v>
      </c>
    </row>
    <row r="14" spans="1:6" x14ac:dyDescent="0.25">
      <c r="A14" s="3" t="s">
        <v>690</v>
      </c>
      <c r="B14" s="2" t="s">
        <v>691</v>
      </c>
      <c r="C14" s="2">
        <v>3</v>
      </c>
      <c r="D14" s="2">
        <v>1</v>
      </c>
      <c r="E14" s="2">
        <v>1</v>
      </c>
      <c r="F14" s="2">
        <v>93000973</v>
      </c>
    </row>
    <row r="15" spans="1:6" x14ac:dyDescent="0.25">
      <c r="A15" s="3" t="s">
        <v>692</v>
      </c>
      <c r="B15" s="2" t="s">
        <v>693</v>
      </c>
      <c r="C15" s="2">
        <v>3</v>
      </c>
      <c r="D15" s="2">
        <v>1</v>
      </c>
      <c r="E15" s="2">
        <v>1</v>
      </c>
      <c r="F15" s="2">
        <v>93000974</v>
      </c>
    </row>
    <row r="16" spans="1:6" x14ac:dyDescent="0.25">
      <c r="A16" s="3" t="s">
        <v>694</v>
      </c>
      <c r="B16" s="2" t="s">
        <v>695</v>
      </c>
      <c r="C16" s="2">
        <v>3</v>
      </c>
      <c r="D16" s="2">
        <v>1</v>
      </c>
      <c r="E16" s="2">
        <v>1</v>
      </c>
      <c r="F16" s="2">
        <v>93000975</v>
      </c>
    </row>
    <row r="17" spans="1:6" x14ac:dyDescent="0.25">
      <c r="A17" s="3" t="s">
        <v>696</v>
      </c>
      <c r="B17" s="2" t="s">
        <v>697</v>
      </c>
      <c r="C17" s="2">
        <v>3</v>
      </c>
      <c r="D17" s="2">
        <v>1</v>
      </c>
      <c r="E17" s="2">
        <v>1</v>
      </c>
      <c r="F17" s="2">
        <v>93000990</v>
      </c>
    </row>
    <row r="18" spans="1:6" x14ac:dyDescent="0.25">
      <c r="A18" s="3" t="s">
        <v>366</v>
      </c>
      <c r="B18" s="2" t="s">
        <v>367</v>
      </c>
      <c r="C18" s="2">
        <v>15</v>
      </c>
      <c r="D18" s="2" t="s">
        <v>154</v>
      </c>
      <c r="E18" s="2">
        <v>1</v>
      </c>
      <c r="F18" s="2">
        <v>93000991</v>
      </c>
    </row>
    <row r="19" spans="1:6" x14ac:dyDescent="0.25">
      <c r="A19" s="3" t="s">
        <v>698</v>
      </c>
      <c r="B19" s="2" t="s">
        <v>699</v>
      </c>
      <c r="C19" s="2">
        <v>3</v>
      </c>
      <c r="D19" s="2" t="s">
        <v>154</v>
      </c>
      <c r="E19" s="2">
        <v>1</v>
      </c>
      <c r="F19" s="2">
        <v>93000992</v>
      </c>
    </row>
    <row r="20" spans="1:6" x14ac:dyDescent="0.25">
      <c r="A20" s="3" t="s">
        <v>700</v>
      </c>
      <c r="B20" s="2" t="s">
        <v>701</v>
      </c>
      <c r="C20" s="2" t="s">
        <v>720</v>
      </c>
      <c r="D20" s="2" t="s">
        <v>719</v>
      </c>
      <c r="E20" s="2">
        <v>1</v>
      </c>
      <c r="F20" s="2">
        <v>93000993</v>
      </c>
    </row>
    <row r="21" spans="1:6" x14ac:dyDescent="0.25">
      <c r="A21" s="3" t="s">
        <v>702</v>
      </c>
      <c r="B21" s="2" t="s">
        <v>703</v>
      </c>
      <c r="C21" s="2">
        <v>6</v>
      </c>
      <c r="D21" s="2">
        <v>2</v>
      </c>
      <c r="E21" s="2">
        <v>1</v>
      </c>
      <c r="F21" s="2">
        <v>93000963</v>
      </c>
    </row>
    <row r="22" spans="1:6" x14ac:dyDescent="0.25">
      <c r="A22" s="3" t="s">
        <v>707</v>
      </c>
      <c r="B22" s="2" t="s">
        <v>704</v>
      </c>
      <c r="C22" s="2">
        <v>3</v>
      </c>
      <c r="D22" s="2">
        <v>2</v>
      </c>
      <c r="E22" s="2">
        <v>1</v>
      </c>
      <c r="F22" s="2">
        <v>93000977</v>
      </c>
    </row>
    <row r="23" spans="1:6" x14ac:dyDescent="0.25">
      <c r="A23" s="3" t="s">
        <v>705</v>
      </c>
      <c r="B23" s="2" t="s">
        <v>706</v>
      </c>
      <c r="C23" s="2">
        <v>3</v>
      </c>
      <c r="D23" s="2">
        <v>2</v>
      </c>
      <c r="E23" s="2">
        <v>1</v>
      </c>
      <c r="F23" s="2">
        <v>93000978</v>
      </c>
    </row>
    <row r="24" spans="1:6" x14ac:dyDescent="0.25">
      <c r="A24" s="3" t="s">
        <v>715</v>
      </c>
      <c r="B24" s="2" t="s">
        <v>277</v>
      </c>
      <c r="C24" s="2">
        <v>3</v>
      </c>
      <c r="D24" s="2">
        <v>2</v>
      </c>
      <c r="E24" s="2">
        <v>1</v>
      </c>
      <c r="F24" s="2">
        <v>93000979</v>
      </c>
    </row>
    <row r="25" spans="1:6" x14ac:dyDescent="0.25">
      <c r="A25" s="3" t="s">
        <v>708</v>
      </c>
      <c r="B25" s="2" t="s">
        <v>709</v>
      </c>
      <c r="C25" s="2">
        <v>3</v>
      </c>
      <c r="D25" s="2">
        <v>2</v>
      </c>
      <c r="E25" s="2">
        <v>1</v>
      </c>
      <c r="F25" s="2">
        <v>93000980</v>
      </c>
    </row>
    <row r="26" spans="1:6" x14ac:dyDescent="0.25">
      <c r="A26" s="3" t="s">
        <v>710</v>
      </c>
      <c r="B26" s="2" t="s">
        <v>711</v>
      </c>
      <c r="C26" s="2">
        <v>3</v>
      </c>
      <c r="D26" s="2">
        <v>2</v>
      </c>
      <c r="E26" s="2">
        <v>1</v>
      </c>
      <c r="F26" s="2">
        <v>93000981</v>
      </c>
    </row>
    <row r="27" spans="1:6" x14ac:dyDescent="0.25">
      <c r="A27" s="3" t="s">
        <v>712</v>
      </c>
      <c r="B27" s="2" t="s">
        <v>713</v>
      </c>
      <c r="C27" s="2">
        <v>3</v>
      </c>
      <c r="D27" s="2">
        <v>2</v>
      </c>
      <c r="E27" s="2">
        <v>1</v>
      </c>
      <c r="F27" s="2">
        <v>93000982</v>
      </c>
    </row>
    <row r="28" spans="1:6" x14ac:dyDescent="0.25">
      <c r="A28" s="3" t="s">
        <v>283</v>
      </c>
      <c r="B28" s="2" t="s">
        <v>714</v>
      </c>
      <c r="C28" s="2">
        <v>3</v>
      </c>
      <c r="D28" s="2">
        <v>2</v>
      </c>
      <c r="E28" s="2">
        <v>1</v>
      </c>
      <c r="F28" s="2">
        <v>93000983</v>
      </c>
    </row>
    <row r="29" spans="1:6" x14ac:dyDescent="0.25">
      <c r="A29" s="3" t="s">
        <v>246</v>
      </c>
      <c r="B29" s="2" t="s">
        <v>716</v>
      </c>
      <c r="C29" s="2">
        <v>3</v>
      </c>
      <c r="D29" s="2">
        <v>2</v>
      </c>
      <c r="E29" s="2">
        <v>1</v>
      </c>
      <c r="F29" s="2">
        <v>93000985</v>
      </c>
    </row>
    <row r="30" spans="1:6" x14ac:dyDescent="0.25">
      <c r="A30" s="3" t="s">
        <v>717</v>
      </c>
      <c r="B30" s="2" t="s">
        <v>718</v>
      </c>
      <c r="C30" s="2">
        <v>3</v>
      </c>
      <c r="D30" s="2">
        <v>2</v>
      </c>
      <c r="E30" s="2">
        <v>1</v>
      </c>
      <c r="F30" s="2">
        <v>93000986</v>
      </c>
    </row>
    <row r="31" spans="1:6" x14ac:dyDescent="0.25">
      <c r="A31" s="3" t="s">
        <v>721</v>
      </c>
      <c r="B31" s="2" t="s">
        <v>722</v>
      </c>
      <c r="C31" s="2">
        <v>3</v>
      </c>
      <c r="D31" s="2">
        <v>2</v>
      </c>
      <c r="E31" s="2">
        <v>1</v>
      </c>
      <c r="F31" s="2">
        <v>93000988</v>
      </c>
    </row>
    <row r="32" spans="1:6" x14ac:dyDescent="0.25">
      <c r="A32" s="49" t="s">
        <v>987</v>
      </c>
      <c r="B32" s="50"/>
      <c r="C32" s="50">
        <v>6</v>
      </c>
      <c r="D32" s="50" t="s">
        <v>154</v>
      </c>
      <c r="E32" s="50">
        <v>1</v>
      </c>
      <c r="F32" s="50">
        <v>93001053</v>
      </c>
    </row>
    <row r="33" spans="1:6" x14ac:dyDescent="0.25">
      <c r="A33" s="49" t="s">
        <v>988</v>
      </c>
      <c r="B33" s="50"/>
      <c r="C33" s="50">
        <v>3</v>
      </c>
      <c r="D33" s="50" t="s">
        <v>154</v>
      </c>
      <c r="E33" s="50">
        <v>1</v>
      </c>
      <c r="F33" s="50">
        <v>93001054</v>
      </c>
    </row>
    <row r="34" spans="1:6" x14ac:dyDescent="0.25">
      <c r="A34" s="49" t="s">
        <v>989</v>
      </c>
      <c r="B34" s="50"/>
      <c r="C34" s="50">
        <v>3</v>
      </c>
      <c r="D34" s="50" t="s">
        <v>154</v>
      </c>
      <c r="E34" s="50">
        <v>1</v>
      </c>
      <c r="F34" s="50">
        <v>93001055</v>
      </c>
    </row>
    <row r="35" spans="1:6" x14ac:dyDescent="0.25">
      <c r="A35" s="49" t="s">
        <v>990</v>
      </c>
      <c r="B35" s="50"/>
      <c r="C35" s="50">
        <v>9</v>
      </c>
      <c r="D35" s="50" t="s">
        <v>154</v>
      </c>
      <c r="E35" s="50">
        <v>1</v>
      </c>
      <c r="F35" s="50">
        <v>93001056</v>
      </c>
    </row>
    <row r="36" spans="1:6" x14ac:dyDescent="0.25">
      <c r="A36" s="49" t="s">
        <v>991</v>
      </c>
      <c r="B36" s="50"/>
      <c r="C36" s="50">
        <v>4.5</v>
      </c>
      <c r="D36" s="50" t="s">
        <v>154</v>
      </c>
      <c r="E36" s="50">
        <v>1</v>
      </c>
      <c r="F36" s="50">
        <v>93001057</v>
      </c>
    </row>
    <row r="37" spans="1:6" x14ac:dyDescent="0.25">
      <c r="A37" s="49" t="s">
        <v>992</v>
      </c>
      <c r="B37" s="50"/>
      <c r="C37" s="50">
        <v>4.5</v>
      </c>
      <c r="D37" s="50" t="s">
        <v>154</v>
      </c>
      <c r="E37" s="50">
        <v>1</v>
      </c>
      <c r="F37" s="50">
        <v>93001058</v>
      </c>
    </row>
    <row r="38" spans="1:6" x14ac:dyDescent="0.25">
      <c r="A38" s="49" t="s">
        <v>993</v>
      </c>
      <c r="B38" s="50"/>
      <c r="C38" s="50">
        <v>6</v>
      </c>
      <c r="D38" s="50" t="s">
        <v>154</v>
      </c>
      <c r="E38" s="50">
        <v>1</v>
      </c>
      <c r="F38" s="50">
        <v>93001059</v>
      </c>
    </row>
    <row r="39" spans="1:6" x14ac:dyDescent="0.25">
      <c r="A39" s="49" t="s">
        <v>993</v>
      </c>
      <c r="B39" s="50"/>
      <c r="C39" s="50">
        <v>6</v>
      </c>
      <c r="D39" s="50" t="s">
        <v>154</v>
      </c>
      <c r="E39" s="50">
        <v>1</v>
      </c>
      <c r="F39" s="50">
        <v>93001060</v>
      </c>
    </row>
    <row r="40" spans="1:6" x14ac:dyDescent="0.25">
      <c r="A40" s="49" t="s">
        <v>994</v>
      </c>
      <c r="B40" s="50"/>
      <c r="C40" s="50">
        <v>3</v>
      </c>
      <c r="D40" s="50" t="s">
        <v>154</v>
      </c>
      <c r="E40" s="50">
        <v>1</v>
      </c>
      <c r="F40" s="50">
        <v>93001061</v>
      </c>
    </row>
    <row r="41" spans="1:6" x14ac:dyDescent="0.25">
      <c r="A41" s="49" t="s">
        <v>995</v>
      </c>
      <c r="B41" s="50"/>
      <c r="C41" s="50">
        <v>3</v>
      </c>
      <c r="D41" s="50" t="s">
        <v>154</v>
      </c>
      <c r="E41" s="50">
        <v>1</v>
      </c>
      <c r="F41" s="50">
        <v>93001062</v>
      </c>
    </row>
    <row r="42" spans="1:6" x14ac:dyDescent="0.25">
      <c r="A42" s="49" t="s">
        <v>996</v>
      </c>
      <c r="B42" s="50"/>
      <c r="C42" s="50">
        <v>3</v>
      </c>
      <c r="D42" s="50" t="s">
        <v>154</v>
      </c>
      <c r="E42" s="50">
        <v>1</v>
      </c>
      <c r="F42" s="50">
        <v>93001063</v>
      </c>
    </row>
    <row r="43" spans="1:6" x14ac:dyDescent="0.25">
      <c r="A43" s="49" t="s">
        <v>997</v>
      </c>
      <c r="B43" s="50"/>
      <c r="C43" s="50">
        <v>3</v>
      </c>
      <c r="D43" s="50" t="s">
        <v>154</v>
      </c>
      <c r="E43" s="50">
        <v>1</v>
      </c>
      <c r="F43" s="50">
        <v>93001064</v>
      </c>
    </row>
    <row r="44" spans="1:6" x14ac:dyDescent="0.25">
      <c r="A44" s="49" t="s">
        <v>998</v>
      </c>
      <c r="B44" s="50"/>
      <c r="C44" s="50">
        <v>6</v>
      </c>
      <c r="D44" s="50" t="s">
        <v>154</v>
      </c>
      <c r="E44" s="50">
        <v>1</v>
      </c>
      <c r="F44" s="50">
        <v>93001065</v>
      </c>
    </row>
    <row r="45" spans="1:6" x14ac:dyDescent="0.25">
      <c r="A45" s="49" t="s">
        <v>999</v>
      </c>
      <c r="B45" s="50"/>
      <c r="C45" s="50">
        <v>12</v>
      </c>
      <c r="D45" s="50" t="s">
        <v>154</v>
      </c>
      <c r="E45" s="50">
        <v>1</v>
      </c>
      <c r="F45" s="50">
        <v>93001066</v>
      </c>
    </row>
    <row r="46" spans="1:6" x14ac:dyDescent="0.25">
      <c r="A46" s="49" t="s">
        <v>1000</v>
      </c>
      <c r="B46" s="50"/>
      <c r="C46" s="50">
        <v>15</v>
      </c>
      <c r="D46" s="50" t="s">
        <v>154</v>
      </c>
      <c r="E46" s="50">
        <v>1</v>
      </c>
      <c r="F46" s="50">
        <v>93001067</v>
      </c>
    </row>
    <row r="47" spans="1:6" x14ac:dyDescent="0.25">
      <c r="A47" s="39" t="s">
        <v>702</v>
      </c>
      <c r="B47" s="46" t="s">
        <v>703</v>
      </c>
      <c r="C47" s="46">
        <v>6</v>
      </c>
      <c r="D47" s="46">
        <v>2</v>
      </c>
      <c r="E47" s="46">
        <v>1</v>
      </c>
      <c r="F47" s="46">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97"/>
  <sheetViews>
    <sheetView topLeftCell="A161" workbookViewId="0">
      <selection activeCell="C11" sqref="C11:C197"/>
    </sheetView>
  </sheetViews>
  <sheetFormatPr baseColWidth="10" defaultRowHeight="15" x14ac:dyDescent="0.25"/>
  <cols>
    <col min="2" max="2" width="68.85546875" bestFit="1" customWidth="1"/>
    <col min="3" max="3" width="68.85546875" customWidth="1"/>
  </cols>
  <sheetData>
    <row r="1" spans="1:15" x14ac:dyDescent="0.25">
      <c r="B1" s="11" t="s">
        <v>452</v>
      </c>
      <c r="C1" s="11"/>
      <c r="F1" s="11" t="s">
        <v>650</v>
      </c>
      <c r="H1" s="11" t="s">
        <v>649</v>
      </c>
      <c r="J1" s="11" t="s">
        <v>956</v>
      </c>
      <c r="O1" s="11" t="s">
        <v>1019</v>
      </c>
    </row>
    <row r="2" spans="1:15" x14ac:dyDescent="0.25">
      <c r="B2" t="s">
        <v>666</v>
      </c>
      <c r="F2" t="s">
        <v>652</v>
      </c>
      <c r="H2" t="s">
        <v>664</v>
      </c>
      <c r="J2" t="s">
        <v>957</v>
      </c>
      <c r="O2" t="s">
        <v>1020</v>
      </c>
    </row>
    <row r="3" spans="1:15" x14ac:dyDescent="0.25">
      <c r="B3" t="s">
        <v>667</v>
      </c>
      <c r="F3" t="s">
        <v>653</v>
      </c>
      <c r="H3" t="s">
        <v>665</v>
      </c>
      <c r="J3" t="s">
        <v>1001</v>
      </c>
      <c r="O3" t="s">
        <v>1021</v>
      </c>
    </row>
    <row r="4" spans="1:15" x14ac:dyDescent="0.25">
      <c r="B4" t="s">
        <v>668</v>
      </c>
      <c r="F4" t="s">
        <v>654</v>
      </c>
      <c r="J4" t="s">
        <v>958</v>
      </c>
    </row>
    <row r="5" spans="1:15" x14ac:dyDescent="0.25">
      <c r="B5" t="s">
        <v>669</v>
      </c>
      <c r="F5" t="s">
        <v>655</v>
      </c>
      <c r="J5" t="s">
        <v>1002</v>
      </c>
    </row>
    <row r="6" spans="1:15" x14ac:dyDescent="0.25">
      <c r="B6" t="s">
        <v>670</v>
      </c>
      <c r="F6" t="s">
        <v>656</v>
      </c>
      <c r="J6" t="s">
        <v>1003</v>
      </c>
    </row>
    <row r="7" spans="1:15" x14ac:dyDescent="0.25">
      <c r="F7" t="s">
        <v>657</v>
      </c>
      <c r="J7" t="s">
        <v>1004</v>
      </c>
    </row>
    <row r="8" spans="1:15" x14ac:dyDescent="0.25">
      <c r="F8" t="s">
        <v>658</v>
      </c>
      <c r="J8" t="s">
        <v>1005</v>
      </c>
    </row>
    <row r="9" spans="1:15" x14ac:dyDescent="0.25">
      <c r="J9" t="s">
        <v>1006</v>
      </c>
    </row>
    <row r="10" spans="1:15" x14ac:dyDescent="0.25">
      <c r="B10" s="1" t="s">
        <v>454</v>
      </c>
      <c r="C10" s="1"/>
      <c r="F10" t="s">
        <v>659</v>
      </c>
    </row>
    <row r="11" spans="1:15" x14ac:dyDescent="0.25">
      <c r="A11" t="s">
        <v>1028</v>
      </c>
      <c r="B11" s="12" t="s">
        <v>455</v>
      </c>
      <c r="C11" s="12" t="str">
        <f>A11 &amp; " - " &amp; B11</f>
        <v>AT - Technische Universität Graz</v>
      </c>
      <c r="F11" t="s">
        <v>660</v>
      </c>
      <c r="J11" t="s">
        <v>957</v>
      </c>
    </row>
    <row r="12" spans="1:15" x14ac:dyDescent="0.25">
      <c r="A12" t="s">
        <v>1028</v>
      </c>
      <c r="B12" s="12" t="s">
        <v>456</v>
      </c>
      <c r="C12" s="12" t="str">
        <f t="shared" ref="C12:C75" si="0">A12 &amp; " - " &amp; B12</f>
        <v>AT - FH Joanneum</v>
      </c>
      <c r="F12" t="s">
        <v>661</v>
      </c>
      <c r="J12" t="s">
        <v>1007</v>
      </c>
    </row>
    <row r="13" spans="1:15" x14ac:dyDescent="0.25">
      <c r="A13" t="s">
        <v>1028</v>
      </c>
      <c r="B13" s="12" t="s">
        <v>457</v>
      </c>
      <c r="C13" s="12" t="str">
        <f t="shared" si="0"/>
        <v>AT - MCI | THE ENTREPRENEURIAL SCHOOL</v>
      </c>
      <c r="F13" t="s">
        <v>662</v>
      </c>
      <c r="J13" t="s">
        <v>1008</v>
      </c>
    </row>
    <row r="14" spans="1:15" x14ac:dyDescent="0.25">
      <c r="A14" t="s">
        <v>1028</v>
      </c>
      <c r="B14" s="12" t="s">
        <v>458</v>
      </c>
      <c r="C14" s="12" t="str">
        <f t="shared" si="0"/>
        <v>AT - Technische Universität Wien</v>
      </c>
      <c r="F14" t="s">
        <v>663</v>
      </c>
      <c r="J14" t="s">
        <v>1009</v>
      </c>
    </row>
    <row r="15" spans="1:15" x14ac:dyDescent="0.25">
      <c r="A15" t="s">
        <v>1029</v>
      </c>
      <c r="B15" s="12" t="s">
        <v>459</v>
      </c>
      <c r="C15" s="12" t="str">
        <f t="shared" si="0"/>
        <v xml:space="preserve">BE - Université Libre de Bruxelles ULB - Ecole Polytechnique de Bruxelles </v>
      </c>
      <c r="J15" t="s">
        <v>1010</v>
      </c>
    </row>
    <row r="16" spans="1:15" x14ac:dyDescent="0.25">
      <c r="A16" t="s">
        <v>1029</v>
      </c>
      <c r="B16" s="12" t="s">
        <v>460</v>
      </c>
      <c r="C16" s="12" t="str">
        <f t="shared" si="0"/>
        <v>BE - Universiteit Gent</v>
      </c>
      <c r="J16" t="s">
        <v>1011</v>
      </c>
    </row>
    <row r="17" spans="1:10" x14ac:dyDescent="0.25">
      <c r="A17" t="s">
        <v>1029</v>
      </c>
      <c r="B17" s="12" t="s">
        <v>461</v>
      </c>
      <c r="C17" s="12" t="str">
        <f t="shared" si="0"/>
        <v>BE - Katholike Universiteit Leuven</v>
      </c>
      <c r="J17" t="s">
        <v>1012</v>
      </c>
    </row>
    <row r="18" spans="1:10" x14ac:dyDescent="0.25">
      <c r="A18" t="s">
        <v>1029</v>
      </c>
      <c r="B18" s="12" t="s">
        <v>462</v>
      </c>
      <c r="C18" s="12" t="str">
        <f t="shared" si="0"/>
        <v>BE - Université de Liège</v>
      </c>
    </row>
    <row r="19" spans="1:10" x14ac:dyDescent="0.25">
      <c r="A19" t="s">
        <v>1029</v>
      </c>
      <c r="B19" s="12" t="s">
        <v>463</v>
      </c>
      <c r="C19" s="12" t="str">
        <f t="shared" si="0"/>
        <v>BE - Université Catholique de Louvain - EPL</v>
      </c>
    </row>
    <row r="20" spans="1:10" x14ac:dyDescent="0.25">
      <c r="A20" t="s">
        <v>1030</v>
      </c>
      <c r="B20" s="12" t="s">
        <v>464</v>
      </c>
      <c r="C20" s="12" t="str">
        <f t="shared" si="0"/>
        <v>BG - Angel Kanchev University of Ruse</v>
      </c>
    </row>
    <row r="21" spans="1:10" x14ac:dyDescent="0.25">
      <c r="A21" t="s">
        <v>1030</v>
      </c>
      <c r="B21" s="12" t="s">
        <v>465</v>
      </c>
      <c r="C21" s="12" t="str">
        <f t="shared" si="0"/>
        <v>BG - Technical University of Sofia</v>
      </c>
    </row>
    <row r="22" spans="1:10" x14ac:dyDescent="0.25">
      <c r="A22" t="s">
        <v>1031</v>
      </c>
      <c r="B22" s="12" t="s">
        <v>466</v>
      </c>
      <c r="C22" s="12" t="str">
        <f t="shared" si="0"/>
        <v>CH - HES-SO Haute École Spécialisée de Suisse Occidentale - hepia</v>
      </c>
    </row>
    <row r="23" spans="1:10" x14ac:dyDescent="0.25">
      <c r="A23" t="s">
        <v>1031</v>
      </c>
      <c r="B23" s="12" t="s">
        <v>467</v>
      </c>
      <c r="C23" s="12" t="str">
        <f t="shared" si="0"/>
        <v>CH - École Polytechnique Fédérale de Lausanne EPFL</v>
      </c>
    </row>
    <row r="24" spans="1:10" x14ac:dyDescent="0.25">
      <c r="A24" t="s">
        <v>1031</v>
      </c>
      <c r="B24" s="12" t="s">
        <v>468</v>
      </c>
      <c r="C24" s="12" t="str">
        <f t="shared" si="0"/>
        <v>CH - Zürcher Hochschule für Angewandte Wissenschaften ZHAW</v>
      </c>
    </row>
    <row r="25" spans="1:10" x14ac:dyDescent="0.25">
      <c r="A25" t="s">
        <v>1032</v>
      </c>
      <c r="B25" s="12" t="s">
        <v>469</v>
      </c>
      <c r="C25" s="12" t="str">
        <f t="shared" si="0"/>
        <v>CZ - Czech Technical University CTU</v>
      </c>
    </row>
    <row r="26" spans="1:10" x14ac:dyDescent="0.25">
      <c r="A26" t="s">
        <v>1033</v>
      </c>
      <c r="B26" s="12" t="s">
        <v>470</v>
      </c>
      <c r="C26" s="12" t="str">
        <f t="shared" si="0"/>
        <v>DE - RWTH - Aachen</v>
      </c>
    </row>
    <row r="27" spans="1:10" x14ac:dyDescent="0.25">
      <c r="A27" t="s">
        <v>1033</v>
      </c>
      <c r="B27" s="12" t="s">
        <v>471</v>
      </c>
      <c r="C27" s="12" t="str">
        <f t="shared" si="0"/>
        <v>DE - Technische Universität Berlin</v>
      </c>
    </row>
    <row r="28" spans="1:10" x14ac:dyDescent="0.25">
      <c r="A28" t="s">
        <v>1033</v>
      </c>
      <c r="B28" s="12" t="s">
        <v>472</v>
      </c>
      <c r="C28" s="12" t="str">
        <f t="shared" si="0"/>
        <v>DE - Rheinish Friedrich-Wilhems-Universität Bonn</v>
      </c>
    </row>
    <row r="29" spans="1:10" x14ac:dyDescent="0.25">
      <c r="A29" t="s">
        <v>1033</v>
      </c>
      <c r="B29" s="12" t="s">
        <v>473</v>
      </c>
      <c r="C29" s="12" t="str">
        <f t="shared" si="0"/>
        <v>DE - Technische Universität Braunschweig</v>
      </c>
    </row>
    <row r="30" spans="1:10" x14ac:dyDescent="0.25">
      <c r="A30" t="s">
        <v>1033</v>
      </c>
      <c r="B30" s="12" t="s">
        <v>474</v>
      </c>
      <c r="C30" s="12" t="str">
        <f t="shared" si="0"/>
        <v>DE - Technische Universität Darmstadt</v>
      </c>
    </row>
    <row r="31" spans="1:10" x14ac:dyDescent="0.25">
      <c r="A31" t="s">
        <v>1033</v>
      </c>
      <c r="B31" s="12" t="s">
        <v>475</v>
      </c>
      <c r="C31" s="12" t="str">
        <f t="shared" si="0"/>
        <v>DE - Friedrich-Alexander Universität FAU</v>
      </c>
    </row>
    <row r="32" spans="1:10" x14ac:dyDescent="0.25">
      <c r="A32" t="s">
        <v>1033</v>
      </c>
      <c r="B32" s="12" t="s">
        <v>476</v>
      </c>
      <c r="C32" s="12" t="str">
        <f t="shared" si="0"/>
        <v>DE - Hamburg University of Technology</v>
      </c>
    </row>
    <row r="33" spans="1:3" x14ac:dyDescent="0.25">
      <c r="A33" t="s">
        <v>1033</v>
      </c>
      <c r="B33" s="12" t="s">
        <v>477</v>
      </c>
      <c r="C33" s="12" t="str">
        <f t="shared" si="0"/>
        <v>DE - Universität Kassel</v>
      </c>
    </row>
    <row r="34" spans="1:3" x14ac:dyDescent="0.25">
      <c r="A34" t="s">
        <v>1033</v>
      </c>
      <c r="B34" s="12" t="s">
        <v>478</v>
      </c>
      <c r="C34" s="12" t="str">
        <f t="shared" si="0"/>
        <v>DE - Mannheim University of Applied Sciences</v>
      </c>
    </row>
    <row r="35" spans="1:3" x14ac:dyDescent="0.25">
      <c r="A35" t="s">
        <v>1033</v>
      </c>
      <c r="B35" s="12" t="s">
        <v>479</v>
      </c>
      <c r="C35" s="12" t="str">
        <f t="shared" si="0"/>
        <v>DE - Technische Universität München</v>
      </c>
    </row>
    <row r="36" spans="1:3" x14ac:dyDescent="0.25">
      <c r="A36" t="s">
        <v>1033</v>
      </c>
      <c r="B36" s="12" t="s">
        <v>480</v>
      </c>
      <c r="C36" s="12" t="str">
        <f t="shared" si="0"/>
        <v>DE - Universität des Saarlandes</v>
      </c>
    </row>
    <row r="37" spans="1:3" x14ac:dyDescent="0.25">
      <c r="A37" t="s">
        <v>1033</v>
      </c>
      <c r="B37" s="12" t="s">
        <v>481</v>
      </c>
      <c r="C37" s="12" t="str">
        <f t="shared" si="0"/>
        <v>DE - Universität Stuttgart</v>
      </c>
    </row>
    <row r="38" spans="1:3" x14ac:dyDescent="0.25">
      <c r="A38" t="s">
        <v>1034</v>
      </c>
      <c r="B38" s="12" t="s">
        <v>482</v>
      </c>
      <c r="C38" s="12" t="str">
        <f t="shared" si="0"/>
        <v>DK - Aalborg University</v>
      </c>
    </row>
    <row r="39" spans="1:3" x14ac:dyDescent="0.25">
      <c r="A39" t="s">
        <v>1034</v>
      </c>
      <c r="B39" s="12" t="s">
        <v>483</v>
      </c>
      <c r="C39" s="12" t="str">
        <f t="shared" si="0"/>
        <v>DK - Technical University of Denmark - DTU</v>
      </c>
    </row>
    <row r="40" spans="1:3" x14ac:dyDescent="0.25">
      <c r="A40" t="s">
        <v>1035</v>
      </c>
      <c r="B40" s="12" t="s">
        <v>484</v>
      </c>
      <c r="C40" s="12" t="str">
        <f t="shared" si="0"/>
        <v>FR - Université de Franche-Comté UFC</v>
      </c>
    </row>
    <row r="41" spans="1:3" x14ac:dyDescent="0.25">
      <c r="A41" t="s">
        <v>1035</v>
      </c>
      <c r="B41" s="12" t="s">
        <v>485</v>
      </c>
      <c r="C41" s="12" t="str">
        <f t="shared" si="0"/>
        <v>FR - École pour l'Informatique et les Techniques Avancées - EPITA</v>
      </c>
    </row>
    <row r="42" spans="1:3" x14ac:dyDescent="0.25">
      <c r="A42" t="s">
        <v>1035</v>
      </c>
      <c r="B42" s="12" t="s">
        <v>486</v>
      </c>
      <c r="C42" s="12" t="str">
        <f t="shared" si="0"/>
        <v>FR - ENSEIRB MATMECA / IPB</v>
      </c>
    </row>
    <row r="43" spans="1:3" x14ac:dyDescent="0.25">
      <c r="A43" t="s">
        <v>1035</v>
      </c>
      <c r="B43" s="12" t="s">
        <v>487</v>
      </c>
      <c r="C43" s="12" t="str">
        <f t="shared" si="0"/>
        <v>FR - École Nationale d’Ingénieurs de Brest ENIB</v>
      </c>
    </row>
    <row r="44" spans="1:3" x14ac:dyDescent="0.25">
      <c r="A44" t="s">
        <v>1035</v>
      </c>
      <c r="B44" s="12" t="s">
        <v>488</v>
      </c>
      <c r="C44" s="12" t="str">
        <f t="shared" si="0"/>
        <v>FR - ISEN Yncréa Ouest</v>
      </c>
    </row>
    <row r="45" spans="1:3" x14ac:dyDescent="0.25">
      <c r="A45" t="s">
        <v>1035</v>
      </c>
      <c r="B45" s="12" t="s">
        <v>489</v>
      </c>
      <c r="C45" s="12" t="str">
        <f t="shared" si="0"/>
        <v>FR - École Nationale Supérieure d'Ingénieurs de Caen ENSICAEN</v>
      </c>
    </row>
    <row r="46" spans="1:3" x14ac:dyDescent="0.25">
      <c r="A46" t="s">
        <v>1035</v>
      </c>
      <c r="B46" s="12" t="s">
        <v>490</v>
      </c>
      <c r="C46" s="12" t="str">
        <f t="shared" si="0"/>
        <v>FR - EURECOM</v>
      </c>
    </row>
    <row r="47" spans="1:3" x14ac:dyDescent="0.25">
      <c r="A47" t="s">
        <v>1035</v>
      </c>
      <c r="B47" s="12" t="s">
        <v>491</v>
      </c>
      <c r="C47" s="12" t="str">
        <f t="shared" si="0"/>
        <v>FR - Ecole Nationale Supérieure de l'Electronique et de ses Applications - ENSEA</v>
      </c>
    </row>
    <row r="48" spans="1:3" x14ac:dyDescent="0.25">
      <c r="A48" t="s">
        <v>1035</v>
      </c>
      <c r="B48" s="12" t="s">
        <v>492</v>
      </c>
      <c r="C48" s="12" t="str">
        <f t="shared" si="0"/>
        <v>FR - Telecom Sud Paris</v>
      </c>
    </row>
    <row r="49" spans="1:3" x14ac:dyDescent="0.25">
      <c r="A49" t="s">
        <v>1035</v>
      </c>
      <c r="B49" s="12" t="s">
        <v>493</v>
      </c>
      <c r="C49" s="12" t="str">
        <f t="shared" si="0"/>
        <v>FR - Centrale SUPELEC</v>
      </c>
    </row>
    <row r="50" spans="1:3" x14ac:dyDescent="0.25">
      <c r="A50" t="s">
        <v>1035</v>
      </c>
      <c r="B50" s="12" t="s">
        <v>494</v>
      </c>
      <c r="C50" s="12" t="str">
        <f t="shared" si="0"/>
        <v>FR - INP Grenoble, Institute of Engineering and Management</v>
      </c>
    </row>
    <row r="51" spans="1:3" x14ac:dyDescent="0.25">
      <c r="A51" t="s">
        <v>1035</v>
      </c>
      <c r="B51" s="12" t="s">
        <v>495</v>
      </c>
      <c r="C51" s="12" t="str">
        <f t="shared" si="0"/>
        <v>FR - Université Grenoble Alpes - UGA</v>
      </c>
    </row>
    <row r="52" spans="1:3" x14ac:dyDescent="0.25">
      <c r="A52" t="s">
        <v>1035</v>
      </c>
      <c r="B52" s="12" t="s">
        <v>496</v>
      </c>
      <c r="C52" s="12" t="str">
        <f t="shared" si="0"/>
        <v>FR - HEC</v>
      </c>
    </row>
    <row r="53" spans="1:3" x14ac:dyDescent="0.25">
      <c r="A53" t="s">
        <v>1035</v>
      </c>
      <c r="B53" s="12" t="s">
        <v>497</v>
      </c>
      <c r="C53" s="12" t="str">
        <f t="shared" si="0"/>
        <v>FR - Université des Sciences et Technologies de Lille - Polytech Lille</v>
      </c>
    </row>
    <row r="54" spans="1:3" x14ac:dyDescent="0.25">
      <c r="A54" t="s">
        <v>1035</v>
      </c>
      <c r="B54" s="12" t="s">
        <v>498</v>
      </c>
      <c r="C54" s="12" t="str">
        <f t="shared" si="0"/>
        <v>FR - Centrale Lille</v>
      </c>
    </row>
    <row r="55" spans="1:3" x14ac:dyDescent="0.25">
      <c r="A55" t="s">
        <v>1035</v>
      </c>
      <c r="B55" s="12" t="s">
        <v>499</v>
      </c>
      <c r="C55" s="12" t="str">
        <f t="shared" si="0"/>
        <v>FR - IMT Nord Europe</v>
      </c>
    </row>
    <row r="56" spans="1:3" x14ac:dyDescent="0.25">
      <c r="A56" t="s">
        <v>1035</v>
      </c>
      <c r="B56" s="12" t="s">
        <v>500</v>
      </c>
      <c r="C56" s="12" t="str">
        <f t="shared" si="0"/>
        <v>FR - Université Claude Bernard Lyon 1 - Polytech Lyon</v>
      </c>
    </row>
    <row r="57" spans="1:3" x14ac:dyDescent="0.25">
      <c r="A57" t="s">
        <v>1035</v>
      </c>
      <c r="B57" s="12" t="s">
        <v>501</v>
      </c>
      <c r="C57" s="12" t="str">
        <f t="shared" si="0"/>
        <v>FR - Centrale Lyon</v>
      </c>
    </row>
    <row r="58" spans="1:3" x14ac:dyDescent="0.25">
      <c r="A58" t="s">
        <v>1035</v>
      </c>
      <c r="B58" s="12" t="s">
        <v>502</v>
      </c>
      <c r="C58" s="12" t="str">
        <f t="shared" si="0"/>
        <v>FR - INSA Lyon</v>
      </c>
    </row>
    <row r="59" spans="1:3" x14ac:dyDescent="0.25">
      <c r="A59" t="s">
        <v>1035</v>
      </c>
      <c r="B59" s="12" t="s">
        <v>503</v>
      </c>
      <c r="C59" s="12" t="str">
        <f t="shared" si="0"/>
        <v>FR - Centrale Méditerranée</v>
      </c>
    </row>
    <row r="60" spans="1:3" x14ac:dyDescent="0.25">
      <c r="A60" t="s">
        <v>1035</v>
      </c>
      <c r="B60" s="12" t="s">
        <v>504</v>
      </c>
      <c r="C60" s="12" t="str">
        <f t="shared" si="0"/>
        <v>FR - Université de Lorraine - École des Mines de Nancy - Telecom Nancy</v>
      </c>
    </row>
    <row r="61" spans="1:3" x14ac:dyDescent="0.25">
      <c r="A61" t="s">
        <v>1035</v>
      </c>
      <c r="B61" s="12" t="s">
        <v>505</v>
      </c>
      <c r="C61" s="12" t="str">
        <f t="shared" si="0"/>
        <v xml:space="preserve">FR - Université de Nantes - Polytech Nantes </v>
      </c>
    </row>
    <row r="62" spans="1:3" x14ac:dyDescent="0.25">
      <c r="A62" t="s">
        <v>1035</v>
      </c>
      <c r="B62" s="12" t="s">
        <v>506</v>
      </c>
      <c r="C62" s="12" t="str">
        <f t="shared" si="0"/>
        <v>FR - Centrale Nantes</v>
      </c>
    </row>
    <row r="63" spans="1:3" x14ac:dyDescent="0.25">
      <c r="A63" t="s">
        <v>1035</v>
      </c>
      <c r="B63" s="12" t="s">
        <v>507</v>
      </c>
      <c r="C63" s="12" t="str">
        <f t="shared" si="0"/>
        <v>FR - IMT Atlantique</v>
      </c>
    </row>
    <row r="64" spans="1:3" x14ac:dyDescent="0.25">
      <c r="A64" t="s">
        <v>1035</v>
      </c>
      <c r="B64" s="12" t="s">
        <v>508</v>
      </c>
      <c r="C64" s="12" t="str">
        <f t="shared" si="0"/>
        <v>FR - Institut d'Optique Théorique et Appliquée</v>
      </c>
    </row>
    <row r="65" spans="1:3" x14ac:dyDescent="0.25">
      <c r="A65" t="s">
        <v>1035</v>
      </c>
      <c r="B65" s="12" t="s">
        <v>509</v>
      </c>
      <c r="C65" s="12" t="str">
        <f t="shared" si="0"/>
        <v>FR - École Polytechnique</v>
      </c>
    </row>
    <row r="66" spans="1:3" x14ac:dyDescent="0.25">
      <c r="A66" t="s">
        <v>1035</v>
      </c>
      <c r="B66" s="12" t="s">
        <v>510</v>
      </c>
      <c r="C66" s="12" t="str">
        <f t="shared" si="0"/>
        <v>FR - ENSTA Paris</v>
      </c>
    </row>
    <row r="67" spans="1:3" x14ac:dyDescent="0.25">
      <c r="A67" t="s">
        <v>1035</v>
      </c>
      <c r="B67" s="12" t="s">
        <v>511</v>
      </c>
      <c r="C67" s="12" t="str">
        <f t="shared" si="0"/>
        <v>FR - Mines Paris - PSL University</v>
      </c>
    </row>
    <row r="68" spans="1:3" x14ac:dyDescent="0.25">
      <c r="A68" t="s">
        <v>1035</v>
      </c>
      <c r="B68" s="12" t="s">
        <v>512</v>
      </c>
      <c r="C68" s="12" t="str">
        <f t="shared" si="0"/>
        <v>FR - Telecom Paris</v>
      </c>
    </row>
    <row r="69" spans="1:3" x14ac:dyDescent="0.25">
      <c r="A69" t="s">
        <v>1035</v>
      </c>
      <c r="B69" s="12" t="s">
        <v>513</v>
      </c>
      <c r="C69" s="12" t="str">
        <f t="shared" si="0"/>
        <v>FR - ECE Engineering School</v>
      </c>
    </row>
    <row r="70" spans="1:3" x14ac:dyDescent="0.25">
      <c r="A70" t="s">
        <v>1035</v>
      </c>
      <c r="B70" s="12" t="s">
        <v>514</v>
      </c>
      <c r="C70" s="12" t="str">
        <f t="shared" si="0"/>
        <v>FR - Sorbonne Université</v>
      </c>
    </row>
    <row r="71" spans="1:3" x14ac:dyDescent="0.25">
      <c r="A71" t="s">
        <v>1035</v>
      </c>
      <c r="B71" s="12" t="s">
        <v>515</v>
      </c>
      <c r="C71" s="12" t="str">
        <f t="shared" si="0"/>
        <v>FR - Université de Strasbourg - Telecom physique</v>
      </c>
    </row>
    <row r="72" spans="1:3" x14ac:dyDescent="0.25">
      <c r="A72" t="s">
        <v>1035</v>
      </c>
      <c r="B72" s="12" t="s">
        <v>516</v>
      </c>
      <c r="C72" s="12" t="str">
        <f t="shared" si="0"/>
        <v>FR - École Nationale d'Ingénieurs de Tarbes</v>
      </c>
    </row>
    <row r="73" spans="1:3" x14ac:dyDescent="0.25">
      <c r="A73" t="s">
        <v>1035</v>
      </c>
      <c r="B73" s="12" t="s">
        <v>517</v>
      </c>
      <c r="C73" s="12" t="str">
        <f t="shared" si="0"/>
        <v>FR - Institut National des Sciences Appliquées de Toulouse INSA Toulouse</v>
      </c>
    </row>
    <row r="74" spans="1:3" x14ac:dyDescent="0.25">
      <c r="A74" t="s">
        <v>1035</v>
      </c>
      <c r="B74" s="12" t="s">
        <v>518</v>
      </c>
      <c r="C74" s="12" t="str">
        <f t="shared" si="0"/>
        <v>FR - ISAE-SUPAERO</v>
      </c>
    </row>
    <row r="75" spans="1:3" x14ac:dyDescent="0.25">
      <c r="A75" t="s">
        <v>1035</v>
      </c>
      <c r="B75" s="12" t="s">
        <v>519</v>
      </c>
      <c r="C75" s="12" t="str">
        <f t="shared" si="0"/>
        <v>FR - Ensica</v>
      </c>
    </row>
    <row r="76" spans="1:3" x14ac:dyDescent="0.25">
      <c r="A76" t="s">
        <v>1035</v>
      </c>
      <c r="B76" s="12" t="s">
        <v>520</v>
      </c>
      <c r="C76" s="12" t="str">
        <f t="shared" ref="C76:C139" si="1">A76 &amp; " - " &amp; B76</f>
        <v>FR - INPT Inst. Nat. Polytechnique de Toulouse ENSEEIHT</v>
      </c>
    </row>
    <row r="77" spans="1:3" x14ac:dyDescent="0.25">
      <c r="A77" t="s">
        <v>1035</v>
      </c>
      <c r="B77" s="12" t="s">
        <v>521</v>
      </c>
      <c r="C77" s="12" t="str">
        <f t="shared" si="1"/>
        <v>FR - INSA - Université Polytechnique Hauts-de-France UPHF (GRADO)</v>
      </c>
    </row>
    <row r="78" spans="1:3" x14ac:dyDescent="0.25">
      <c r="A78" t="s">
        <v>1035</v>
      </c>
      <c r="B78" s="12" t="s">
        <v>522</v>
      </c>
      <c r="C78" s="12" t="str">
        <f t="shared" si="1"/>
        <v>FR - INSA - Université Polytechnique Hauts-de-France UPHF (MASTER)</v>
      </c>
    </row>
    <row r="79" spans="1:3" x14ac:dyDescent="0.25">
      <c r="A79" t="s">
        <v>1036</v>
      </c>
      <c r="B79" s="12" t="s">
        <v>523</v>
      </c>
      <c r="C79" s="12" t="str">
        <f t="shared" si="1"/>
        <v>GR - University of West Attica</v>
      </c>
    </row>
    <row r="80" spans="1:3" x14ac:dyDescent="0.25">
      <c r="A80" t="s">
        <v>249</v>
      </c>
      <c r="B80" s="12" t="s">
        <v>524</v>
      </c>
      <c r="C80" s="12" t="str">
        <f t="shared" si="1"/>
        <v>IT - Politecnico di Bari</v>
      </c>
    </row>
    <row r="81" spans="1:3" x14ac:dyDescent="0.25">
      <c r="A81" t="s">
        <v>249</v>
      </c>
      <c r="B81" s="12" t="s">
        <v>525</v>
      </c>
      <c r="C81" s="12" t="str">
        <f t="shared" si="1"/>
        <v>IT - Università degli Studi di Cagliari</v>
      </c>
    </row>
    <row r="82" spans="1:3" x14ac:dyDescent="0.25">
      <c r="A82" t="s">
        <v>249</v>
      </c>
      <c r="B82" s="12" t="s">
        <v>526</v>
      </c>
      <c r="C82" s="12" t="str">
        <f t="shared" si="1"/>
        <v>IT - Università degli Studi di Firenze</v>
      </c>
    </row>
    <row r="83" spans="1:3" x14ac:dyDescent="0.25">
      <c r="A83" t="s">
        <v>249</v>
      </c>
      <c r="B83" s="12" t="s">
        <v>527</v>
      </c>
      <c r="C83" s="12" t="str">
        <f t="shared" si="1"/>
        <v>IT - Politecnico di Milano</v>
      </c>
    </row>
    <row r="84" spans="1:3" x14ac:dyDescent="0.25">
      <c r="A84" t="s">
        <v>249</v>
      </c>
      <c r="B84" s="12" t="s">
        <v>528</v>
      </c>
      <c r="C84" s="12" t="str">
        <f t="shared" si="1"/>
        <v>IT - Universitá degli Studi di Napoli Federico II</v>
      </c>
    </row>
    <row r="85" spans="1:3" x14ac:dyDescent="0.25">
      <c r="A85" t="s">
        <v>249</v>
      </c>
      <c r="B85" s="12" t="s">
        <v>529</v>
      </c>
      <c r="C85" s="12" t="str">
        <f t="shared" si="1"/>
        <v>IT - Universitá degli Studi di Napoli "Parthenope"</v>
      </c>
    </row>
    <row r="86" spans="1:3" x14ac:dyDescent="0.25">
      <c r="A86" t="s">
        <v>249</v>
      </c>
      <c r="B86" s="12" t="s">
        <v>530</v>
      </c>
      <c r="C86" s="12" t="str">
        <f t="shared" si="1"/>
        <v>IT - Universitá degli Studi di Padova</v>
      </c>
    </row>
    <row r="87" spans="1:3" x14ac:dyDescent="0.25">
      <c r="A87" t="s">
        <v>249</v>
      </c>
      <c r="B87" s="12" t="s">
        <v>531</v>
      </c>
      <c r="C87" s="12" t="str">
        <f t="shared" si="1"/>
        <v>IT - Universitá degli Studi di Pavia</v>
      </c>
    </row>
    <row r="88" spans="1:3" x14ac:dyDescent="0.25">
      <c r="A88" t="s">
        <v>249</v>
      </c>
      <c r="B88" s="12" t="s">
        <v>532</v>
      </c>
      <c r="C88" s="12" t="str">
        <f t="shared" si="1"/>
        <v>IT - Università La Sapienza</v>
      </c>
    </row>
    <row r="89" spans="1:3" x14ac:dyDescent="0.25">
      <c r="A89" t="s">
        <v>249</v>
      </c>
      <c r="B89" s="12" t="s">
        <v>533</v>
      </c>
      <c r="C89" s="12" t="str">
        <f t="shared" si="1"/>
        <v>IT - Università degli Studi di Roma 'Tor Vergata'</v>
      </c>
    </row>
    <row r="90" spans="1:3" x14ac:dyDescent="0.25">
      <c r="A90" t="s">
        <v>249</v>
      </c>
      <c r="B90" s="12" t="s">
        <v>534</v>
      </c>
      <c r="C90" s="12" t="str">
        <f t="shared" si="1"/>
        <v>IT - University of Rome Campus Bio-Medico – UCBM</v>
      </c>
    </row>
    <row r="91" spans="1:3" x14ac:dyDescent="0.25">
      <c r="A91" t="s">
        <v>249</v>
      </c>
      <c r="B91" s="12" t="s">
        <v>535</v>
      </c>
      <c r="C91" s="12" t="str">
        <f t="shared" si="1"/>
        <v>IT - Università degli studi Roma Tre</v>
      </c>
    </row>
    <row r="92" spans="1:3" x14ac:dyDescent="0.25">
      <c r="A92" t="s">
        <v>249</v>
      </c>
      <c r="B92" s="12" t="s">
        <v>536</v>
      </c>
      <c r="C92" s="12" t="str">
        <f t="shared" si="1"/>
        <v>IT - Politecnico di Torino</v>
      </c>
    </row>
    <row r="93" spans="1:3" x14ac:dyDescent="0.25">
      <c r="A93" t="s">
        <v>249</v>
      </c>
      <c r="B93" s="12" t="s">
        <v>537</v>
      </c>
      <c r="C93" s="12" t="str">
        <f t="shared" si="1"/>
        <v>IT - Università degli Studi di Trento</v>
      </c>
    </row>
    <row r="94" spans="1:3" x14ac:dyDescent="0.25">
      <c r="A94" t="s">
        <v>1037</v>
      </c>
      <c r="B94" s="12" t="s">
        <v>538</v>
      </c>
      <c r="C94" s="12" t="str">
        <f t="shared" si="1"/>
        <v>IE - Univ. of Limerick</v>
      </c>
    </row>
    <row r="95" spans="1:3" x14ac:dyDescent="0.25">
      <c r="A95" t="s">
        <v>1038</v>
      </c>
      <c r="B95" s="12" t="s">
        <v>539</v>
      </c>
      <c r="C95" s="12" t="str">
        <f t="shared" si="1"/>
        <v>MK - Ss. Cyril and Methodius University in Skopje</v>
      </c>
    </row>
    <row r="96" spans="1:3" x14ac:dyDescent="0.25">
      <c r="A96" t="s">
        <v>1039</v>
      </c>
      <c r="B96" s="12" t="s">
        <v>540</v>
      </c>
      <c r="C96" s="12" t="str">
        <f t="shared" si="1"/>
        <v xml:space="preserve">NO - UiT Norges Arctic university of Norway </v>
      </c>
    </row>
    <row r="97" spans="1:3" x14ac:dyDescent="0.25">
      <c r="A97" t="s">
        <v>1039</v>
      </c>
      <c r="B97" s="12" t="s">
        <v>541</v>
      </c>
      <c r="C97" s="12" t="str">
        <f t="shared" si="1"/>
        <v>NO - Norwegian University of Science and Technology NTNU</v>
      </c>
    </row>
    <row r="98" spans="1:3" x14ac:dyDescent="0.25">
      <c r="A98" t="s">
        <v>1040</v>
      </c>
      <c r="B98" s="12" t="s">
        <v>542</v>
      </c>
      <c r="C98" s="12" t="str">
        <f t="shared" si="1"/>
        <v>NL - Technische Universiteit Eindhoven</v>
      </c>
    </row>
    <row r="99" spans="1:3" x14ac:dyDescent="0.25">
      <c r="A99" t="s">
        <v>1041</v>
      </c>
      <c r="B99" s="12" t="s">
        <v>543</v>
      </c>
      <c r="C99" s="12" t="str">
        <f t="shared" si="1"/>
        <v>PT - Instituto Politécnico de Bragança</v>
      </c>
    </row>
    <row r="100" spans="1:3" x14ac:dyDescent="0.25">
      <c r="A100" t="s">
        <v>1041</v>
      </c>
      <c r="B100" s="12" t="s">
        <v>544</v>
      </c>
      <c r="C100" s="12" t="str">
        <f t="shared" si="1"/>
        <v>PT - Universidade da Beira Interior</v>
      </c>
    </row>
    <row r="101" spans="1:3" x14ac:dyDescent="0.25">
      <c r="A101" t="s">
        <v>1041</v>
      </c>
      <c r="B101" s="12" t="s">
        <v>545</v>
      </c>
      <c r="C101" s="12" t="str">
        <f t="shared" si="1"/>
        <v>PT - Polytechnic Institute of Leiria</v>
      </c>
    </row>
    <row r="102" spans="1:3" x14ac:dyDescent="0.25">
      <c r="A102" t="s">
        <v>1041</v>
      </c>
      <c r="B102" s="12" t="s">
        <v>546</v>
      </c>
      <c r="C102" s="12" t="str">
        <f t="shared" si="1"/>
        <v>PT - Universidade de Lisboa* - Técnico de Lisboa</v>
      </c>
    </row>
    <row r="103" spans="1:3" x14ac:dyDescent="0.25">
      <c r="A103" t="s">
        <v>1041</v>
      </c>
      <c r="B103" s="12" t="s">
        <v>547</v>
      </c>
      <c r="C103" s="12" t="str">
        <f t="shared" si="1"/>
        <v>PT - Universidade de Lisboa - Faculty of Sciences</v>
      </c>
    </row>
    <row r="104" spans="1:3" x14ac:dyDescent="0.25">
      <c r="A104" t="s">
        <v>1041</v>
      </c>
      <c r="B104" s="12" t="s">
        <v>548</v>
      </c>
      <c r="C104" s="12" t="str">
        <f t="shared" si="1"/>
        <v>PT - Instituto Politécnico do Porto - Instituto Superior de Engenharia do Porto</v>
      </c>
    </row>
    <row r="105" spans="1:3" x14ac:dyDescent="0.25">
      <c r="A105" t="s">
        <v>1042</v>
      </c>
      <c r="B105" s="12" t="s">
        <v>549</v>
      </c>
      <c r="C105" s="12" t="str">
        <f t="shared" si="1"/>
        <v>PL - University of Science and Technology - AGH</v>
      </c>
    </row>
    <row r="106" spans="1:3" x14ac:dyDescent="0.25">
      <c r="A106" t="s">
        <v>1042</v>
      </c>
      <c r="B106" s="12" t="s">
        <v>550</v>
      </c>
      <c r="C106" s="12" t="str">
        <f t="shared" si="1"/>
        <v>PL - Cracow University of Technology- Politechnika Krakowska</v>
      </c>
    </row>
    <row r="107" spans="1:3" x14ac:dyDescent="0.25">
      <c r="A107" t="s">
        <v>1042</v>
      </c>
      <c r="B107" s="12" t="s">
        <v>551</v>
      </c>
      <c r="C107" s="12" t="str">
        <f t="shared" si="1"/>
        <v>PL - Technical University of Lodz</v>
      </c>
    </row>
    <row r="108" spans="1:3" x14ac:dyDescent="0.25">
      <c r="A108" t="s">
        <v>1042</v>
      </c>
      <c r="B108" s="12" t="s">
        <v>552</v>
      </c>
      <c r="C108" s="12" t="str">
        <f t="shared" si="1"/>
        <v>PL - Poznan University of Technology</v>
      </c>
    </row>
    <row r="109" spans="1:3" x14ac:dyDescent="0.25">
      <c r="A109" t="s">
        <v>1042</v>
      </c>
      <c r="B109" s="12" t="s">
        <v>553</v>
      </c>
      <c r="C109" s="12" t="str">
        <f t="shared" si="1"/>
        <v>PL - Rzeszów University of Technology</v>
      </c>
    </row>
    <row r="110" spans="1:3" x14ac:dyDescent="0.25">
      <c r="A110" t="s">
        <v>1042</v>
      </c>
      <c r="B110" s="12" t="s">
        <v>554</v>
      </c>
      <c r="C110" s="12" t="str">
        <f t="shared" si="1"/>
        <v>PL - West Pomeranian University of Technology</v>
      </c>
    </row>
    <row r="111" spans="1:3" x14ac:dyDescent="0.25">
      <c r="A111" t="s">
        <v>1042</v>
      </c>
      <c r="B111" s="12" t="s">
        <v>555</v>
      </c>
      <c r="C111" s="12" t="str">
        <f t="shared" si="1"/>
        <v>PL - Warsaw University of Technology</v>
      </c>
    </row>
    <row r="112" spans="1:3" x14ac:dyDescent="0.25">
      <c r="A112" t="s">
        <v>1042</v>
      </c>
      <c r="B112" s="12" t="s">
        <v>556</v>
      </c>
      <c r="C112" s="12" t="str">
        <f t="shared" si="1"/>
        <v>PL - Politechnika Wroclawska / Wroclaw University of Technology</v>
      </c>
    </row>
    <row r="113" spans="1:3" x14ac:dyDescent="0.25">
      <c r="A113" t="s">
        <v>1043</v>
      </c>
      <c r="B113" s="12" t="s">
        <v>557</v>
      </c>
      <c r="C113" s="12" t="str">
        <f t="shared" si="1"/>
        <v>RO - Academia Tehnica Militara din Bucaresti MTA</v>
      </c>
    </row>
    <row r="114" spans="1:3" x14ac:dyDescent="0.25">
      <c r="A114" t="s">
        <v>1043</v>
      </c>
      <c r="B114" s="12" t="s">
        <v>558</v>
      </c>
      <c r="C114" s="12" t="str">
        <f t="shared" si="1"/>
        <v>RO - National University of Science and Technology POLITEHNICA Bucharest - UNSTPB</v>
      </c>
    </row>
    <row r="115" spans="1:3" x14ac:dyDescent="0.25">
      <c r="A115" t="s">
        <v>1043</v>
      </c>
      <c r="B115" s="12" t="s">
        <v>559</v>
      </c>
      <c r="C115" s="12" t="str">
        <f t="shared" si="1"/>
        <v>RO - Universitatea "Lucian Blaga" Sibiu</v>
      </c>
    </row>
    <row r="116" spans="1:3" x14ac:dyDescent="0.25">
      <c r="A116" t="s">
        <v>1044</v>
      </c>
      <c r="B116" s="12" t="s">
        <v>560</v>
      </c>
      <c r="C116" s="12" t="str">
        <f t="shared" si="1"/>
        <v>RS - University of Belgrade - School of Electrical Engineering</v>
      </c>
    </row>
    <row r="117" spans="1:3" x14ac:dyDescent="0.25">
      <c r="A117" t="s">
        <v>1045</v>
      </c>
      <c r="B117" s="12" t="s">
        <v>561</v>
      </c>
      <c r="C117" s="12" t="str">
        <f t="shared" si="1"/>
        <v>SE - Jönköping University</v>
      </c>
    </row>
    <row r="118" spans="1:3" x14ac:dyDescent="0.25">
      <c r="A118" t="s">
        <v>1045</v>
      </c>
      <c r="B118" s="12" t="s">
        <v>562</v>
      </c>
      <c r="C118" s="12" t="str">
        <f t="shared" si="1"/>
        <v>SE - Blekinge Institute of Technology</v>
      </c>
    </row>
    <row r="119" spans="1:3" x14ac:dyDescent="0.25">
      <c r="A119" t="s">
        <v>1045</v>
      </c>
      <c r="B119" s="12" t="s">
        <v>563</v>
      </c>
      <c r="C119" s="12" t="str">
        <f t="shared" si="1"/>
        <v>SE - Linköping University - Faculty of Science and Engineering</v>
      </c>
    </row>
    <row r="120" spans="1:3" x14ac:dyDescent="0.25">
      <c r="A120" t="s">
        <v>1045</v>
      </c>
      <c r="B120" s="12" t="s">
        <v>564</v>
      </c>
      <c r="C120" s="12" t="str">
        <f t="shared" si="1"/>
        <v>SE - Luleå University of Technology</v>
      </c>
    </row>
    <row r="121" spans="1:3" x14ac:dyDescent="0.25">
      <c r="A121" t="s">
        <v>1045</v>
      </c>
      <c r="B121" s="12" t="s">
        <v>565</v>
      </c>
      <c r="C121" s="12" t="str">
        <f t="shared" si="1"/>
        <v>SE - Lund Institute of Technology</v>
      </c>
    </row>
    <row r="122" spans="1:3" x14ac:dyDescent="0.25">
      <c r="A122" t="s">
        <v>1045</v>
      </c>
      <c r="B122" s="12" t="s">
        <v>566</v>
      </c>
      <c r="C122" s="12" t="str">
        <f t="shared" si="1"/>
        <v>SE - KTH - School of Electrical Engineering EES</v>
      </c>
    </row>
    <row r="123" spans="1:3" x14ac:dyDescent="0.25">
      <c r="A123" t="s">
        <v>1045</v>
      </c>
      <c r="B123" s="12" t="s">
        <v>567</v>
      </c>
      <c r="C123" s="12" t="str">
        <f t="shared" si="1"/>
        <v>SE - Mälardalen University</v>
      </c>
    </row>
    <row r="124" spans="1:3" x14ac:dyDescent="0.25">
      <c r="A124" t="s">
        <v>1046</v>
      </c>
      <c r="B124" s="12" t="s">
        <v>568</v>
      </c>
      <c r="C124" s="12" t="str">
        <f t="shared" si="1"/>
        <v>FI - Aalto University - School of Electrical Engineering</v>
      </c>
    </row>
    <row r="125" spans="1:3" x14ac:dyDescent="0.25">
      <c r="A125" t="s">
        <v>1046</v>
      </c>
      <c r="B125" s="12" t="s">
        <v>569</v>
      </c>
      <c r="C125" s="12" t="str">
        <f t="shared" si="1"/>
        <v>FI - South-Eastern Finland University of Applied Sciences XAMK</v>
      </c>
    </row>
    <row r="126" spans="1:3" x14ac:dyDescent="0.25">
      <c r="A126" t="s">
        <v>1046</v>
      </c>
      <c r="B126" s="12" t="s">
        <v>570</v>
      </c>
      <c r="C126" s="12" t="str">
        <f t="shared" si="1"/>
        <v xml:space="preserve">FI - University of Oulu </v>
      </c>
    </row>
    <row r="127" spans="1:3" x14ac:dyDescent="0.25">
      <c r="A127" t="s">
        <v>1046</v>
      </c>
      <c r="B127" s="12" t="s">
        <v>571</v>
      </c>
      <c r="C127" s="12" t="str">
        <f t="shared" si="1"/>
        <v>FI - Tampere University</v>
      </c>
    </row>
    <row r="128" spans="1:3" x14ac:dyDescent="0.25">
      <c r="A128" t="s">
        <v>1047</v>
      </c>
      <c r="B128" s="12" t="s">
        <v>572</v>
      </c>
      <c r="C128" s="12" t="str">
        <f t="shared" si="1"/>
        <v>SI - University of Ljubljana</v>
      </c>
    </row>
    <row r="129" spans="1:3" x14ac:dyDescent="0.25">
      <c r="A129" t="s">
        <v>1048</v>
      </c>
      <c r="B129" s="12" t="s">
        <v>573</v>
      </c>
      <c r="C129" s="12" t="str">
        <f t="shared" si="1"/>
        <v>TR - ITÜ İstanbul Teknik Üniversitesi</v>
      </c>
    </row>
    <row r="130" spans="1:3" x14ac:dyDescent="0.25">
      <c r="A130" t="s">
        <v>1048</v>
      </c>
      <c r="B130" s="12" t="s">
        <v>574</v>
      </c>
      <c r="C130" s="12" t="str">
        <f t="shared" si="1"/>
        <v>TR - Marmara Üniversitesi</v>
      </c>
    </row>
    <row r="131" spans="1:3" x14ac:dyDescent="0.25">
      <c r="A131" t="s">
        <v>1048</v>
      </c>
      <c r="B131" s="12" t="s">
        <v>575</v>
      </c>
      <c r="C131" s="12" t="str">
        <f t="shared" si="1"/>
        <v>TR - Yildiz Technical University</v>
      </c>
    </row>
    <row r="132" spans="1:3" x14ac:dyDescent="0.25">
      <c r="A132" t="s">
        <v>1048</v>
      </c>
      <c r="B132" s="12" t="s">
        <v>576</v>
      </c>
      <c r="C132" s="12" t="str">
        <f t="shared" si="1"/>
        <v>TR - Özyegin Üniversitesi</v>
      </c>
    </row>
    <row r="133" spans="1:3" x14ac:dyDescent="0.25">
      <c r="A133" t="s">
        <v>1048</v>
      </c>
      <c r="B133" s="12" t="s">
        <v>577</v>
      </c>
      <c r="C133" s="12" t="str">
        <f t="shared" si="1"/>
        <v>TR - Namik Kemal University</v>
      </c>
    </row>
    <row r="134" spans="1:3" x14ac:dyDescent="0.25">
      <c r="A134" t="s">
        <v>1049</v>
      </c>
      <c r="B134" s="12" t="s">
        <v>578</v>
      </c>
      <c r="C134" s="12" t="str">
        <f t="shared" si="1"/>
        <v>UK - Cranfield University</v>
      </c>
    </row>
    <row r="135" spans="1:3" x14ac:dyDescent="0.25">
      <c r="A135" t="s">
        <v>1049</v>
      </c>
      <c r="B135" s="12" t="s">
        <v>579</v>
      </c>
      <c r="C135" s="12" t="str">
        <f t="shared" si="1"/>
        <v>UK - Queen Mary University of London</v>
      </c>
    </row>
    <row r="136" spans="1:3" x14ac:dyDescent="0.25">
      <c r="A136" t="s">
        <v>1050</v>
      </c>
      <c r="B136" s="12" t="s">
        <v>580</v>
      </c>
      <c r="C136" s="12" t="str">
        <f t="shared" si="1"/>
        <v>BR - UNIVERSIDADE DE BRASILIA</v>
      </c>
    </row>
    <row r="137" spans="1:3" x14ac:dyDescent="0.25">
      <c r="A137" t="s">
        <v>1051</v>
      </c>
      <c r="B137" s="12" t="s">
        <v>581</v>
      </c>
      <c r="C137" s="12" t="str">
        <f t="shared" si="1"/>
        <v>AR - Instituto Tecnológico de Buenos Aires</v>
      </c>
    </row>
    <row r="138" spans="1:3" x14ac:dyDescent="0.25">
      <c r="A138" t="s">
        <v>1050</v>
      </c>
      <c r="B138" s="12" t="s">
        <v>582</v>
      </c>
      <c r="C138" s="12" t="str">
        <f t="shared" si="1"/>
        <v>BR - UNIVERSIDADE DE PASSO FUNDO (UPF)</v>
      </c>
    </row>
    <row r="139" spans="1:3" x14ac:dyDescent="0.25">
      <c r="A139" t="s">
        <v>1052</v>
      </c>
      <c r="B139" s="12" t="s">
        <v>583</v>
      </c>
      <c r="C139" s="12" t="str">
        <f t="shared" si="1"/>
        <v>CA - École Polytechnique Montreal</v>
      </c>
    </row>
    <row r="140" spans="1:3" x14ac:dyDescent="0.25">
      <c r="A140" t="s">
        <v>1050</v>
      </c>
      <c r="B140" s="12" t="s">
        <v>584</v>
      </c>
      <c r="C140" s="12" t="str">
        <f t="shared" ref="C140:C197" si="2">A140 &amp; " - " &amp; B140</f>
        <v>BR - Universidade de Sao Paulo USP</v>
      </c>
    </row>
    <row r="141" spans="1:3" x14ac:dyDescent="0.25">
      <c r="A141" t="s">
        <v>1053</v>
      </c>
      <c r="B141" s="12" t="s">
        <v>585</v>
      </c>
      <c r="C141" s="12" t="str">
        <f t="shared" si="2"/>
        <v>FR y US - Georgia Tech</v>
      </c>
    </row>
    <row r="142" spans="1:3" x14ac:dyDescent="0.25">
      <c r="A142" t="s">
        <v>1050</v>
      </c>
      <c r="B142" s="12" t="s">
        <v>586</v>
      </c>
      <c r="C142" s="12" t="str">
        <f t="shared" si="2"/>
        <v>BR - Universidade Estadual de Campinas UNICAMP</v>
      </c>
    </row>
    <row r="143" spans="1:3" x14ac:dyDescent="0.25">
      <c r="A143" t="s">
        <v>1054</v>
      </c>
      <c r="B143" s="12" t="s">
        <v>587</v>
      </c>
      <c r="C143" s="12" t="str">
        <f t="shared" si="2"/>
        <v>JP - Doshisha Universíty - Graduate School of  Science and Engineering</v>
      </c>
    </row>
    <row r="144" spans="1:3" x14ac:dyDescent="0.25">
      <c r="A144" t="s">
        <v>1054</v>
      </c>
      <c r="B144" s="12" t="s">
        <v>588</v>
      </c>
      <c r="C144" s="12" t="str">
        <f t="shared" si="2"/>
        <v>JP - Technology Keio University</v>
      </c>
    </row>
    <row r="145" spans="1:3" x14ac:dyDescent="0.25">
      <c r="A145" t="s">
        <v>1055</v>
      </c>
      <c r="B145" s="12" t="s">
        <v>589</v>
      </c>
      <c r="C145" s="12" t="str">
        <f t="shared" si="2"/>
        <v>TW - National Taiwan University</v>
      </c>
    </row>
    <row r="146" spans="1:3" x14ac:dyDescent="0.25">
      <c r="A146" t="s">
        <v>1056</v>
      </c>
      <c r="B146" s="12" t="s">
        <v>590</v>
      </c>
      <c r="C146" s="12" t="str">
        <f t="shared" si="2"/>
        <v>US - University of California - Berkeley</v>
      </c>
    </row>
    <row r="147" spans="1:3" x14ac:dyDescent="0.25">
      <c r="A147" t="s">
        <v>1056</v>
      </c>
      <c r="B147" s="12" t="s">
        <v>591</v>
      </c>
      <c r="C147" s="12" t="str">
        <f t="shared" si="2"/>
        <v>US - George Mason University</v>
      </c>
    </row>
    <row r="148" spans="1:3" x14ac:dyDescent="0.25">
      <c r="A148" t="s">
        <v>1057</v>
      </c>
      <c r="B148" s="12" t="s">
        <v>592</v>
      </c>
      <c r="C148" s="12" t="str">
        <f t="shared" si="2"/>
        <v>MX - Universidad Popular Autónoma del Estado de Puebla UPAEP</v>
      </c>
    </row>
    <row r="149" spans="1:3" x14ac:dyDescent="0.25">
      <c r="A149" t="s">
        <v>1057</v>
      </c>
      <c r="B149" s="12" t="s">
        <v>593</v>
      </c>
      <c r="C149" s="12" t="str">
        <f t="shared" si="2"/>
        <v>MX - Universidad Anáhuac</v>
      </c>
    </row>
    <row r="150" spans="1:3" x14ac:dyDescent="0.25">
      <c r="A150" t="s">
        <v>1056</v>
      </c>
      <c r="B150" s="12" t="s">
        <v>594</v>
      </c>
      <c r="C150" s="12" t="str">
        <f t="shared" si="2"/>
        <v>US - Illinois Tech</v>
      </c>
    </row>
    <row r="151" spans="1:3" x14ac:dyDescent="0.25">
      <c r="A151" t="s">
        <v>1051</v>
      </c>
      <c r="B151" s="12" t="s">
        <v>595</v>
      </c>
      <c r="C151" s="12" t="str">
        <f t="shared" si="2"/>
        <v>AR - Universidad de Mendoza</v>
      </c>
    </row>
    <row r="152" spans="1:3" x14ac:dyDescent="0.25">
      <c r="A152" t="s">
        <v>1051</v>
      </c>
      <c r="B152" s="12" t="s">
        <v>596</v>
      </c>
      <c r="C152" s="12" t="str">
        <f t="shared" si="2"/>
        <v>AR - Universidad Favaloro</v>
      </c>
    </row>
    <row r="153" spans="1:3" x14ac:dyDescent="0.25">
      <c r="A153" t="s">
        <v>1051</v>
      </c>
      <c r="B153" s="12" t="s">
        <v>597</v>
      </c>
      <c r="C153" s="12" t="str">
        <f t="shared" si="2"/>
        <v>AR - Universidad Nacional de Tucumán</v>
      </c>
    </row>
    <row r="154" spans="1:3" x14ac:dyDescent="0.25">
      <c r="A154" t="s">
        <v>1050</v>
      </c>
      <c r="B154" s="12" t="s">
        <v>598</v>
      </c>
      <c r="C154" s="12" t="str">
        <f t="shared" si="2"/>
        <v>BR - Universidade Estadual Paulista 'Júlio de Mesquita Filho' UNESP</v>
      </c>
    </row>
    <row r="155" spans="1:3" x14ac:dyDescent="0.25">
      <c r="A155" t="s">
        <v>1058</v>
      </c>
      <c r="B155" s="12" t="s">
        <v>599</v>
      </c>
      <c r="C155" s="12" t="str">
        <f t="shared" si="2"/>
        <v>AU - UNSW: The University of New South Wales</v>
      </c>
    </row>
    <row r="156" spans="1:3" x14ac:dyDescent="0.25">
      <c r="A156" t="s">
        <v>1059</v>
      </c>
      <c r="B156" s="12" t="s">
        <v>600</v>
      </c>
      <c r="C156" s="12" t="str">
        <f t="shared" si="2"/>
        <v>BO - Universidad Privada Boliviana</v>
      </c>
    </row>
    <row r="157" spans="1:3" x14ac:dyDescent="0.25">
      <c r="A157" t="s">
        <v>1050</v>
      </c>
      <c r="B157" s="12" t="s">
        <v>601</v>
      </c>
      <c r="C157" s="12" t="str">
        <f t="shared" si="2"/>
        <v>BR - Instituto Nacional de Telecomunicações INATEL</v>
      </c>
    </row>
    <row r="158" spans="1:3" x14ac:dyDescent="0.25">
      <c r="A158" t="s">
        <v>1050</v>
      </c>
      <c r="B158" s="12" t="s">
        <v>602</v>
      </c>
      <c r="C158" s="12" t="str">
        <f t="shared" si="2"/>
        <v>BR - Universidade Federal do Rio de Janeiro UFRJ</v>
      </c>
    </row>
    <row r="159" spans="1:3" x14ac:dyDescent="0.25">
      <c r="A159" t="s">
        <v>1060</v>
      </c>
      <c r="B159" s="12" t="s">
        <v>603</v>
      </c>
      <c r="C159" s="12" t="str">
        <f t="shared" si="2"/>
        <v>CL - Pontificia Universidad Católica de Chile PUCC</v>
      </c>
    </row>
    <row r="160" spans="1:3" x14ac:dyDescent="0.25">
      <c r="A160" t="s">
        <v>1060</v>
      </c>
      <c r="B160" s="12" t="s">
        <v>604</v>
      </c>
      <c r="C160" s="12" t="str">
        <f t="shared" si="2"/>
        <v>CL - Universidad Técnica Federico Santa María UTFSM</v>
      </c>
    </row>
    <row r="161" spans="1:3" x14ac:dyDescent="0.25">
      <c r="A161" t="s">
        <v>1061</v>
      </c>
      <c r="B161" s="12" t="s">
        <v>605</v>
      </c>
      <c r="C161" s="12" t="str">
        <f t="shared" si="2"/>
        <v>CO - Pontifica Universidad Javeriana PUJ</v>
      </c>
    </row>
    <row r="162" spans="1:3" x14ac:dyDescent="0.25">
      <c r="A162" t="s">
        <v>1061</v>
      </c>
      <c r="B162" s="12" t="s">
        <v>606</v>
      </c>
      <c r="C162" s="12" t="str">
        <f t="shared" si="2"/>
        <v>CO - Universidad de los Andes UNIAND</v>
      </c>
    </row>
    <row r="163" spans="1:3" x14ac:dyDescent="0.25">
      <c r="A163" t="s">
        <v>1057</v>
      </c>
      <c r="B163" s="12" t="s">
        <v>607</v>
      </c>
      <c r="C163" s="12" t="str">
        <f t="shared" si="2"/>
        <v>MX - Instituto Politécnico Nacional IPN</v>
      </c>
    </row>
    <row r="164" spans="1:3" x14ac:dyDescent="0.25">
      <c r="A164" t="s">
        <v>1062</v>
      </c>
      <c r="B164" s="12" t="s">
        <v>608</v>
      </c>
      <c r="C164" s="12" t="str">
        <f t="shared" si="2"/>
        <v xml:space="preserve">CN - Beijing Institute of Technology </v>
      </c>
    </row>
    <row r="165" spans="1:3" x14ac:dyDescent="0.25">
      <c r="A165" t="s">
        <v>1062</v>
      </c>
      <c r="B165" s="12" t="s">
        <v>609</v>
      </c>
      <c r="C165" s="12" t="str">
        <f t="shared" si="2"/>
        <v>CN - Tongji University</v>
      </c>
    </row>
    <row r="166" spans="1:3" x14ac:dyDescent="0.25">
      <c r="A166" t="s">
        <v>1062</v>
      </c>
      <c r="B166" s="12" t="s">
        <v>610</v>
      </c>
      <c r="C166" s="12" t="str">
        <f t="shared" si="2"/>
        <v>CN - Tsinghua University</v>
      </c>
    </row>
    <row r="167" spans="1:3" x14ac:dyDescent="0.25">
      <c r="A167" t="s">
        <v>1062</v>
      </c>
      <c r="B167" s="12" t="s">
        <v>611</v>
      </c>
      <c r="C167" s="12" t="str">
        <f t="shared" si="2"/>
        <v>CN - Zhejiang University</v>
      </c>
    </row>
    <row r="168" spans="1:3" x14ac:dyDescent="0.25">
      <c r="A168" t="s">
        <v>1062</v>
      </c>
      <c r="B168" s="12" t="s">
        <v>612</v>
      </c>
      <c r="C168" s="12" t="str">
        <f t="shared" si="2"/>
        <v>CN - Nanjing University of Posts and Telecommunications</v>
      </c>
    </row>
    <row r="169" spans="1:3" x14ac:dyDescent="0.25">
      <c r="A169" t="s">
        <v>1062</v>
      </c>
      <c r="B169" s="12" t="s">
        <v>613</v>
      </c>
      <c r="C169" s="12" t="str">
        <f t="shared" si="2"/>
        <v>CN - Beijing Jiatong University</v>
      </c>
    </row>
    <row r="170" spans="1:3" x14ac:dyDescent="0.25">
      <c r="A170" t="s">
        <v>1062</v>
      </c>
      <c r="B170" s="12" t="s">
        <v>614</v>
      </c>
      <c r="C170" s="12" t="str">
        <f t="shared" si="2"/>
        <v>CN - National Tsing Hua University</v>
      </c>
    </row>
    <row r="171" spans="1:3" x14ac:dyDescent="0.25">
      <c r="A171" t="s">
        <v>1061</v>
      </c>
      <c r="B171" s="12" t="s">
        <v>615</v>
      </c>
      <c r="C171" s="12" t="str">
        <f t="shared" si="2"/>
        <v>CO - Universidad Militar Nueva Granada</v>
      </c>
    </row>
    <row r="172" spans="1:3" x14ac:dyDescent="0.25">
      <c r="A172" t="s">
        <v>1061</v>
      </c>
      <c r="B172" s="12" t="s">
        <v>616</v>
      </c>
      <c r="C172" s="12" t="str">
        <f t="shared" si="2"/>
        <v>CO - Universidad Tecnológica de Pereira</v>
      </c>
    </row>
    <row r="173" spans="1:3" x14ac:dyDescent="0.25">
      <c r="A173" t="s">
        <v>1057</v>
      </c>
      <c r="B173" s="12" t="s">
        <v>617</v>
      </c>
      <c r="C173" s="12" t="str">
        <f t="shared" si="2"/>
        <v>MX - Instituto Tecnológico y de Estudios Superiores de Monterrey ITESM</v>
      </c>
    </row>
    <row r="174" spans="1:3" x14ac:dyDescent="0.25">
      <c r="A174" t="s">
        <v>1061</v>
      </c>
      <c r="B174" s="12" t="s">
        <v>618</v>
      </c>
      <c r="C174" s="12" t="str">
        <f t="shared" si="2"/>
        <v>CO - Universidad EIA (Escuela de Ingenieria de Antioquia)</v>
      </c>
    </row>
    <row r="175" spans="1:3" x14ac:dyDescent="0.25">
      <c r="A175" t="s">
        <v>1061</v>
      </c>
      <c r="B175" s="12" t="s">
        <v>619</v>
      </c>
      <c r="C175" s="12" t="str">
        <f t="shared" si="2"/>
        <v>CO - Universidad del Norte (UNINORTE)</v>
      </c>
    </row>
    <row r="176" spans="1:3" x14ac:dyDescent="0.25">
      <c r="A176" t="s">
        <v>1061</v>
      </c>
      <c r="B176" s="12" t="s">
        <v>620</v>
      </c>
      <c r="C176" s="12" t="str">
        <f t="shared" si="2"/>
        <v>CO - Universidad de Antioquia</v>
      </c>
    </row>
    <row r="177" spans="1:3" x14ac:dyDescent="0.25">
      <c r="A177" t="s">
        <v>1057</v>
      </c>
      <c r="B177" s="12" t="s">
        <v>621</v>
      </c>
      <c r="C177" s="12" t="str">
        <f t="shared" si="2"/>
        <v>MX - Universidad Nacional Autónoma de México UNAM</v>
      </c>
    </row>
    <row r="178" spans="1:3" x14ac:dyDescent="0.25">
      <c r="A178" t="s">
        <v>1063</v>
      </c>
      <c r="B178" s="12" t="s">
        <v>622</v>
      </c>
      <c r="C178" s="12" t="str">
        <f t="shared" si="2"/>
        <v>ES - Universidad de Alicante</v>
      </c>
    </row>
    <row r="179" spans="1:3" x14ac:dyDescent="0.25">
      <c r="A179" t="s">
        <v>1063</v>
      </c>
      <c r="B179" s="12" t="s">
        <v>623</v>
      </c>
      <c r="C179" s="12" t="str">
        <f t="shared" si="2"/>
        <v>ES - Universidad de Extremadura (Campus de Cáceres)</v>
      </c>
    </row>
    <row r="180" spans="1:3" x14ac:dyDescent="0.25">
      <c r="A180" t="s">
        <v>1063</v>
      </c>
      <c r="B180" s="12" t="s">
        <v>624</v>
      </c>
      <c r="C180" s="12" t="str">
        <f t="shared" si="2"/>
        <v>ES - Universidad de Málaga</v>
      </c>
    </row>
    <row r="181" spans="1:3" x14ac:dyDescent="0.25">
      <c r="A181" t="s">
        <v>1063</v>
      </c>
      <c r="B181" s="12" t="s">
        <v>625</v>
      </c>
      <c r="C181" s="12" t="str">
        <f t="shared" si="2"/>
        <v>ES - Universidad de Oviedo (EPI de Gijón)</v>
      </c>
    </row>
    <row r="182" spans="1:3" x14ac:dyDescent="0.25">
      <c r="A182" t="s">
        <v>1063</v>
      </c>
      <c r="B182" s="12" t="s">
        <v>626</v>
      </c>
      <c r="C182" s="12" t="str">
        <f t="shared" si="2"/>
        <v>ES - Universidad de Sevilla</v>
      </c>
    </row>
    <row r="183" spans="1:3" x14ac:dyDescent="0.25">
      <c r="A183" t="s">
        <v>1063</v>
      </c>
      <c r="B183" s="12" t="s">
        <v>627</v>
      </c>
      <c r="C183" s="12" t="str">
        <f t="shared" si="2"/>
        <v>ES - Universidad de Valladolid</v>
      </c>
    </row>
    <row r="184" spans="1:3" x14ac:dyDescent="0.25">
      <c r="A184" t="s">
        <v>1063</v>
      </c>
      <c r="B184" s="12" t="s">
        <v>628</v>
      </c>
      <c r="C184" s="12" t="str">
        <f t="shared" si="2"/>
        <v>ES - Universidad de Vigo</v>
      </c>
    </row>
    <row r="185" spans="1:3" x14ac:dyDescent="0.25">
      <c r="A185" t="s">
        <v>1063</v>
      </c>
      <c r="B185" s="12" t="s">
        <v>629</v>
      </c>
      <c r="C185" s="12" t="str">
        <f t="shared" si="2"/>
        <v>ES - Universidad del Pais Vasco</v>
      </c>
    </row>
    <row r="186" spans="1:3" x14ac:dyDescent="0.25">
      <c r="A186" t="s">
        <v>1063</v>
      </c>
      <c r="B186" s="12" t="s">
        <v>630</v>
      </c>
      <c r="C186" s="12" t="str">
        <f t="shared" si="2"/>
        <v>ES - Universidad Politécnica de Cataluña</v>
      </c>
    </row>
    <row r="187" spans="1:3" x14ac:dyDescent="0.25">
      <c r="A187" t="s">
        <v>1063</v>
      </c>
      <c r="B187" s="12" t="s">
        <v>631</v>
      </c>
      <c r="C187" s="12" t="str">
        <f t="shared" si="2"/>
        <v>ES - Universidad de Gerona</v>
      </c>
    </row>
    <row r="188" spans="1:3" x14ac:dyDescent="0.25">
      <c r="A188" t="s">
        <v>1063</v>
      </c>
      <c r="B188" s="12" t="s">
        <v>632</v>
      </c>
      <c r="C188" s="12" t="str">
        <f t="shared" si="2"/>
        <v>ES - Universidad Politécnica de Valencia</v>
      </c>
    </row>
    <row r="189" spans="1:3" x14ac:dyDescent="0.25">
      <c r="A189" t="s">
        <v>1054</v>
      </c>
      <c r="B189" s="12" t="s">
        <v>633</v>
      </c>
      <c r="C189" s="12" t="str">
        <f t="shared" si="2"/>
        <v>JP - Toyohashi University of Technology</v>
      </c>
    </row>
    <row r="190" spans="1:3" x14ac:dyDescent="0.25">
      <c r="A190" t="s">
        <v>1057</v>
      </c>
      <c r="B190" s="12" t="s">
        <v>634</v>
      </c>
      <c r="C190" s="12" t="str">
        <f t="shared" si="2"/>
        <v>MX - Universidad de Colima</v>
      </c>
    </row>
    <row r="191" spans="1:3" x14ac:dyDescent="0.25">
      <c r="A191" t="s">
        <v>1057</v>
      </c>
      <c r="B191" s="12" t="s">
        <v>635</v>
      </c>
      <c r="C191" s="12" t="str">
        <f t="shared" si="2"/>
        <v>MX - Universidad Iberoamericana</v>
      </c>
    </row>
    <row r="192" spans="1:3" x14ac:dyDescent="0.25">
      <c r="A192" t="s">
        <v>1064</v>
      </c>
      <c r="B192" s="12" t="s">
        <v>636</v>
      </c>
      <c r="C192" s="12" t="str">
        <f t="shared" si="2"/>
        <v>PA - Universidad Tecnológica de Panamá UTP</v>
      </c>
    </row>
    <row r="193" spans="1:3" x14ac:dyDescent="0.25">
      <c r="A193" t="s">
        <v>1065</v>
      </c>
      <c r="B193" s="12" t="s">
        <v>637</v>
      </c>
      <c r="C193" s="12" t="str">
        <f t="shared" si="2"/>
        <v>MY - Universiti Sains Malaysia</v>
      </c>
    </row>
    <row r="194" spans="1:3" x14ac:dyDescent="0.25">
      <c r="A194" t="s">
        <v>1066</v>
      </c>
      <c r="B194" s="12" t="s">
        <v>638</v>
      </c>
      <c r="C194" s="12" t="str">
        <f t="shared" si="2"/>
        <v>PE - Universidad Nacional de Ingeniería</v>
      </c>
    </row>
    <row r="195" spans="1:3" x14ac:dyDescent="0.25">
      <c r="A195" t="s">
        <v>1066</v>
      </c>
      <c r="B195" s="12" t="s">
        <v>639</v>
      </c>
      <c r="C195" s="12" t="str">
        <f t="shared" si="2"/>
        <v>PE - Pontificia Universidad Católica del Perú PUCP</v>
      </c>
    </row>
    <row r="196" spans="1:3" x14ac:dyDescent="0.25">
      <c r="A196" t="s">
        <v>1067</v>
      </c>
      <c r="B196" s="12" t="s">
        <v>640</v>
      </c>
      <c r="C196" s="12" t="str">
        <f t="shared" si="2"/>
        <v>Rep Dom - Pontificia Universidad Católica Madre y Maestra PUCMM</v>
      </c>
    </row>
    <row r="197" spans="1:3" x14ac:dyDescent="0.25">
      <c r="A197" t="s">
        <v>1068</v>
      </c>
      <c r="B197" s="12" t="s">
        <v>641</v>
      </c>
      <c r="C197" s="12"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tabSelected="1" workbookViewId="0">
      <selection activeCell="G25" sqref="G25"/>
    </sheetView>
  </sheetViews>
  <sheetFormatPr baseColWidth="10" defaultRowHeight="15" x14ac:dyDescent="0.25"/>
  <cols>
    <col min="1" max="1" width="36.28515625" bestFit="1" customWidth="1"/>
    <col min="2" max="2" width="26.7109375" bestFit="1" customWidth="1"/>
    <col min="3" max="3" width="39.28515625" bestFit="1" customWidth="1"/>
    <col min="4" max="4" width="40.28515625" bestFit="1" customWidth="1"/>
    <col min="7" max="7" width="16" customWidth="1"/>
    <col min="8" max="8" width="13" customWidth="1"/>
    <col min="9" max="9" width="12" customWidth="1"/>
    <col min="10" max="10" width="31.5703125" customWidth="1"/>
    <col min="11" max="11" width="25.7109375" customWidth="1"/>
  </cols>
  <sheetData>
    <row r="1" spans="1:11" ht="15.75" thickBot="1" x14ac:dyDescent="0.3">
      <c r="A1" s="120" t="s">
        <v>727</v>
      </c>
      <c r="B1" s="120"/>
      <c r="C1" s="120"/>
      <c r="D1" s="120"/>
      <c r="F1" s="113" t="s">
        <v>1026</v>
      </c>
      <c r="G1" s="113"/>
      <c r="H1" s="113"/>
      <c r="I1" s="113"/>
      <c r="J1" s="113"/>
      <c r="K1" s="113"/>
    </row>
    <row r="2" spans="1:11" x14ac:dyDescent="0.25">
      <c r="A2" s="121" t="s">
        <v>453</v>
      </c>
      <c r="B2" s="122"/>
      <c r="C2" s="122"/>
      <c r="D2" s="123"/>
      <c r="F2" s="114" t="s">
        <v>671</v>
      </c>
      <c r="G2" s="115"/>
      <c r="H2" s="115"/>
      <c r="I2" s="115"/>
      <c r="J2" s="115"/>
      <c r="K2" s="116"/>
    </row>
    <row r="3" spans="1:11" ht="15.75" thickBot="1" x14ac:dyDescent="0.3">
      <c r="A3" s="124" t="s">
        <v>1096</v>
      </c>
      <c r="B3" s="125"/>
      <c r="C3" s="125"/>
      <c r="D3" s="126"/>
      <c r="F3" s="110" t="s">
        <v>668</v>
      </c>
      <c r="G3" s="111"/>
      <c r="H3" s="111"/>
      <c r="I3" s="111"/>
      <c r="J3" s="111"/>
      <c r="K3" s="112"/>
    </row>
    <row r="4" spans="1:11" ht="15.75" thickBot="1" x14ac:dyDescent="0.3"/>
    <row r="5" spans="1:11" x14ac:dyDescent="0.25">
      <c r="G5" s="104" t="s">
        <v>1027</v>
      </c>
      <c r="H5" s="105"/>
      <c r="I5" s="105"/>
      <c r="J5" s="106"/>
    </row>
    <row r="6" spans="1:11" ht="15.75" thickBot="1" x14ac:dyDescent="0.3">
      <c r="F6" s="14"/>
      <c r="G6" s="107" t="s">
        <v>651</v>
      </c>
      <c r="H6" s="108"/>
      <c r="I6" s="108"/>
      <c r="J6" s="109"/>
    </row>
    <row r="7" spans="1:11" ht="15.75" thickBot="1" x14ac:dyDescent="0.3">
      <c r="A7" s="101" t="s">
        <v>728</v>
      </c>
      <c r="B7" s="102"/>
      <c r="C7" s="102"/>
      <c r="D7" s="103"/>
      <c r="G7" s="117" t="s">
        <v>655</v>
      </c>
      <c r="H7" s="118"/>
      <c r="I7" s="118"/>
      <c r="J7" s="119"/>
    </row>
    <row r="8" spans="1:11" ht="15.75" thickBot="1" x14ac:dyDescent="0.3">
      <c r="A8" s="56" t="s">
        <v>723</v>
      </c>
      <c r="B8" s="15" t="s">
        <v>1017</v>
      </c>
      <c r="C8" s="28" t="s">
        <v>724</v>
      </c>
      <c r="D8" s="57" t="s">
        <v>1018</v>
      </c>
      <c r="J8" s="51"/>
      <c r="K8" s="51"/>
    </row>
    <row r="9" spans="1:11" x14ac:dyDescent="0.25">
      <c r="A9" s="62" t="s">
        <v>1118</v>
      </c>
      <c r="B9" s="63" t="s">
        <v>1119</v>
      </c>
      <c r="C9" s="94" t="s">
        <v>1117</v>
      </c>
      <c r="D9" s="95"/>
      <c r="G9" s="104" t="s">
        <v>1069</v>
      </c>
      <c r="H9" s="105"/>
      <c r="I9" s="105"/>
      <c r="J9" s="106"/>
      <c r="K9" s="35"/>
    </row>
    <row r="10" spans="1:11" x14ac:dyDescent="0.25">
      <c r="A10" s="62"/>
      <c r="B10" s="63"/>
      <c r="C10" s="63"/>
      <c r="D10" s="95"/>
      <c r="G10" s="107" t="s">
        <v>1013</v>
      </c>
      <c r="H10" s="108"/>
      <c r="I10" s="108"/>
      <c r="J10" s="109"/>
    </row>
    <row r="11" spans="1:11" ht="15.75" thickBot="1" x14ac:dyDescent="0.3">
      <c r="A11" s="62"/>
      <c r="B11" s="63"/>
      <c r="C11" s="63"/>
      <c r="D11" s="95"/>
      <c r="G11" s="110"/>
      <c r="H11" s="111"/>
      <c r="I11" s="111"/>
      <c r="J11" s="112"/>
    </row>
    <row r="12" spans="1:11" x14ac:dyDescent="0.25">
      <c r="A12" s="62"/>
      <c r="B12" s="63"/>
      <c r="C12" s="63"/>
      <c r="D12" s="95"/>
      <c r="F12" s="51"/>
      <c r="J12" s="68"/>
    </row>
    <row r="13" spans="1:11" ht="15.75" thickBot="1" x14ac:dyDescent="0.3">
      <c r="A13" s="96"/>
      <c r="B13" s="64"/>
      <c r="C13" s="64"/>
      <c r="D13" s="97"/>
      <c r="F13" s="31"/>
      <c r="J13" s="68"/>
    </row>
    <row r="14" spans="1:11" x14ac:dyDescent="0.25">
      <c r="F14" s="31"/>
      <c r="J14" s="51"/>
    </row>
    <row r="15" spans="1:11" ht="15.75" thickBot="1" x14ac:dyDescent="0.3">
      <c r="F15" s="52"/>
      <c r="I15" s="21"/>
      <c r="J15" s="51"/>
      <c r="K15" s="51"/>
    </row>
    <row r="16" spans="1:11" ht="15.75" thickBot="1" x14ac:dyDescent="0.3">
      <c r="A16" s="101" t="s">
        <v>1025</v>
      </c>
      <c r="B16" s="102"/>
      <c r="C16" s="102"/>
      <c r="D16" s="103"/>
      <c r="F16" s="51"/>
      <c r="J16" s="51"/>
      <c r="K16" s="51"/>
    </row>
    <row r="17" spans="1:4" ht="30" customHeight="1" x14ac:dyDescent="0.25">
      <c r="A17" s="127" t="s">
        <v>1022</v>
      </c>
      <c r="B17" s="128"/>
      <c r="C17" s="128"/>
      <c r="D17" s="65" t="s">
        <v>1020</v>
      </c>
    </row>
    <row r="18" spans="1:4" x14ac:dyDescent="0.25">
      <c r="A18" s="133"/>
      <c r="B18" s="134"/>
      <c r="C18" s="135"/>
      <c r="D18" s="20"/>
    </row>
    <row r="19" spans="1:4" x14ac:dyDescent="0.25">
      <c r="A19" s="131" t="s">
        <v>1023</v>
      </c>
      <c r="B19" s="132"/>
      <c r="C19" s="27" t="s">
        <v>1</v>
      </c>
      <c r="D19" s="59" t="s">
        <v>1024</v>
      </c>
    </row>
    <row r="20" spans="1:4" ht="20.100000000000001" customHeight="1" thickBot="1" x14ac:dyDescent="0.3">
      <c r="A20" s="129" t="s">
        <v>1099</v>
      </c>
      <c r="B20" s="130"/>
      <c r="C20" s="66" t="s">
        <v>1100</v>
      </c>
      <c r="D20" s="67" t="s">
        <v>1101</v>
      </c>
    </row>
  </sheetData>
  <mergeCells count="18">
    <mergeCell ref="A17:C17"/>
    <mergeCell ref="A20:B20"/>
    <mergeCell ref="A19:B19"/>
    <mergeCell ref="A18:C18"/>
    <mergeCell ref="A16:D16"/>
    <mergeCell ref="A7:D7"/>
    <mergeCell ref="G9:J9"/>
    <mergeCell ref="G10:J10"/>
    <mergeCell ref="G11:J11"/>
    <mergeCell ref="F1:K1"/>
    <mergeCell ref="F2:K2"/>
    <mergeCell ref="F3:K3"/>
    <mergeCell ref="G5:J5"/>
    <mergeCell ref="G6:J6"/>
    <mergeCell ref="G7:J7"/>
    <mergeCell ref="A1:D1"/>
    <mergeCell ref="A2:D2"/>
    <mergeCell ref="A3:D3"/>
  </mergeCell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Titulaciones!$F$2:$F$14</xm:f>
          </x14:formula1>
          <xm:sqref>G7</xm:sqref>
        </x14:dataValidation>
        <x14:dataValidation type="list" allowBlank="1" showInputMessage="1" showErrorMessage="1">
          <x14:formula1>
            <xm:f>Titulaciones!$B$2:$B$6</xm:f>
          </x14:formula1>
          <xm:sqref>F3</xm:sqref>
        </x14:dataValidation>
        <x14:dataValidation type="list" allowBlank="1" showInputMessage="1" showErrorMessage="1">
          <x14:formula1>
            <xm:f>Titulaciones!$J$2:$J$9</xm:f>
          </x14:formula1>
          <xm:sqref>G11</xm:sqref>
        </x14:dataValidation>
        <x14:dataValidation type="list" allowBlank="1" showInputMessage="1" showErrorMessage="1">
          <x14:formula1>
            <xm:f>Titulaciones!$J$2:$J$17</xm:f>
          </x14:formula1>
          <xm:sqref>F13:F14</xm:sqref>
        </x14:dataValidation>
        <x14:dataValidation type="list" allowBlank="1" showInputMessage="1" showErrorMessage="1">
          <x14:formula1>
            <xm:f>Titulaciones!$O$2:$O$3</xm:f>
          </x14:formula1>
          <xm:sqref>D17</xm:sqref>
        </x14:dataValidation>
        <x14:dataValidation type="list" allowBlank="1" showInputMessage="1" showErrorMessage="1">
          <x14:formula1>
            <xm:f>Titulaciones!$C$11:$C$197</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7"/>
  <sheetViews>
    <sheetView topLeftCell="A4" zoomScale="95" zoomScaleNormal="95" workbookViewId="0">
      <selection activeCell="C34" sqref="C34"/>
    </sheetView>
  </sheetViews>
  <sheetFormatPr baseColWidth="10" defaultRowHeight="15" x14ac:dyDescent="0.25"/>
  <cols>
    <col min="1" max="1" width="7.140625" customWidth="1"/>
    <col min="2" max="2" width="12.28515625" bestFit="1" customWidth="1"/>
    <col min="3" max="4" width="22.85546875" bestFit="1" customWidth="1"/>
    <col min="5" max="6" width="14.42578125" bestFit="1" customWidth="1"/>
    <col min="7" max="7" width="14.42578125" hidden="1" customWidth="1"/>
    <col min="8" max="8" width="15.28515625" customWidth="1"/>
    <col min="9" max="9" width="19.140625" customWidth="1"/>
    <col min="10" max="10" width="12" bestFit="1" customWidth="1"/>
    <col min="11" max="11" width="45.42578125" customWidth="1"/>
    <col min="15" max="15" width="19.42578125" bestFit="1" customWidth="1"/>
    <col min="16" max="16" width="11.42578125" customWidth="1"/>
    <col min="17" max="17" width="8.85546875" bestFit="1" customWidth="1"/>
    <col min="18" max="18" width="27.42578125" bestFit="1" customWidth="1"/>
    <col min="19" max="19" width="0" hidden="1" customWidth="1"/>
  </cols>
  <sheetData>
    <row r="1" spans="2:18" ht="15.75" thickBot="1" x14ac:dyDescent="0.3">
      <c r="C1" s="35"/>
      <c r="D1" s="35"/>
      <c r="E1" s="35"/>
      <c r="F1" s="33"/>
      <c r="G1" s="33"/>
      <c r="H1" s="33"/>
      <c r="I1" s="33"/>
      <c r="J1" s="33"/>
      <c r="K1" s="33"/>
    </row>
    <row r="2" spans="2:18" x14ac:dyDescent="0.25">
      <c r="C2" s="172" t="s">
        <v>453</v>
      </c>
      <c r="D2" s="173"/>
      <c r="E2" s="173"/>
      <c r="F2" s="173"/>
      <c r="G2" s="173"/>
      <c r="H2" s="173"/>
      <c r="I2" s="173"/>
      <c r="J2" s="174"/>
      <c r="K2" s="16"/>
      <c r="L2" s="197" t="s">
        <v>671</v>
      </c>
      <c r="M2" s="198"/>
      <c r="N2" s="198"/>
      <c r="O2" s="199"/>
      <c r="Q2" s="200" t="s">
        <v>651</v>
      </c>
      <c r="R2" s="201"/>
    </row>
    <row r="3" spans="2:18" ht="15.75" thickBot="1" x14ac:dyDescent="0.3">
      <c r="C3" s="175" t="str">
        <f>'1. Univers. y titulación destin'!A3</f>
        <v>SE - Mälardalen University</v>
      </c>
      <c r="D3" s="176"/>
      <c r="E3" s="176"/>
      <c r="F3" s="176"/>
      <c r="G3" s="176"/>
      <c r="H3" s="176"/>
      <c r="I3" s="176"/>
      <c r="J3" s="177"/>
      <c r="L3" s="194" t="str">
        <f>'1. Univers. y titulación destin'!F3</f>
        <v>GISD</v>
      </c>
      <c r="M3" s="195"/>
      <c r="N3" s="195"/>
      <c r="O3" s="196"/>
      <c r="Q3" s="202" t="str">
        <f>'1. Univers. y titulación destin'!G7</f>
        <v>C4-S7</v>
      </c>
      <c r="R3" s="203"/>
    </row>
    <row r="4" spans="2:18" ht="15.75" thickBot="1" x14ac:dyDescent="0.3">
      <c r="B4" s="34"/>
      <c r="C4" s="34"/>
      <c r="D4" s="34"/>
      <c r="E4" s="34"/>
    </row>
    <row r="5" spans="2:18" ht="15.75" thickBot="1" x14ac:dyDescent="0.3">
      <c r="B5" s="34"/>
      <c r="C5" s="34"/>
      <c r="D5" s="34"/>
      <c r="E5" s="34"/>
      <c r="L5" s="204" t="s">
        <v>1013</v>
      </c>
      <c r="M5" s="205"/>
      <c r="N5" s="206"/>
      <c r="O5" s="31"/>
    </row>
    <row r="6" spans="2:18" ht="15.75" thickBot="1" x14ac:dyDescent="0.3">
      <c r="B6" s="35"/>
      <c r="C6" s="178" t="s">
        <v>723</v>
      </c>
      <c r="D6" s="179"/>
      <c r="E6" s="182" t="s">
        <v>960</v>
      </c>
      <c r="F6" s="182" t="s">
        <v>961</v>
      </c>
      <c r="G6" s="182"/>
      <c r="H6" s="179"/>
      <c r="I6" s="179" t="s">
        <v>959</v>
      </c>
      <c r="J6" s="183"/>
      <c r="L6" s="207">
        <f>'1. Univers. y titulación destin'!G11</f>
        <v>0</v>
      </c>
      <c r="M6" s="208"/>
      <c r="N6" s="209"/>
      <c r="O6" s="31"/>
    </row>
    <row r="7" spans="2:18" ht="15.75" thickBot="1" x14ac:dyDescent="0.3">
      <c r="C7" s="180"/>
      <c r="D7" s="181"/>
      <c r="E7" s="181"/>
      <c r="F7" s="181"/>
      <c r="G7" s="181"/>
      <c r="H7" s="181"/>
      <c r="I7" s="181"/>
      <c r="J7" s="184"/>
      <c r="N7" s="31"/>
      <c r="O7" s="31"/>
      <c r="P7" s="30"/>
    </row>
    <row r="8" spans="2:18" x14ac:dyDescent="0.25">
      <c r="C8" s="185" t="str">
        <f>'1. Univers. y titulación destin'!A9</f>
        <v>Software Eng.</v>
      </c>
      <c r="D8" s="186"/>
      <c r="E8" s="60" t="str">
        <f>'1. Univers. y titulación destin'!B9</f>
        <v>Computer Science</v>
      </c>
      <c r="F8" s="193" t="str">
        <f>'1. Univers. y titulación destin'!C9</f>
        <v>https://www.mdu.se/en/malardalen-university/education/international/programme/masters-programme-in-software-engineering</v>
      </c>
      <c r="G8" s="193"/>
      <c r="H8" s="193"/>
      <c r="I8" s="189">
        <f>'1. Univers. y titulación destin'!D9</f>
        <v>0</v>
      </c>
      <c r="J8" s="190"/>
      <c r="L8" s="213" t="s">
        <v>1014</v>
      </c>
      <c r="M8" s="214"/>
      <c r="N8" s="214"/>
      <c r="O8" s="215"/>
      <c r="P8" s="69" t="s">
        <v>1016</v>
      </c>
      <c r="Q8" s="54" t="s">
        <v>1015</v>
      </c>
    </row>
    <row r="9" spans="2:18" ht="19.5" thickBot="1" x14ac:dyDescent="0.35">
      <c r="C9" s="185">
        <f>'1. Univers. y titulación destin'!A10</f>
        <v>0</v>
      </c>
      <c r="D9" s="186"/>
      <c r="E9" s="60">
        <f>'1. Univers. y titulación destin'!B10</f>
        <v>0</v>
      </c>
      <c r="F9" s="193">
        <f>'1. Univers. y titulación destin'!C10</f>
        <v>0</v>
      </c>
      <c r="G9" s="193"/>
      <c r="H9" s="193"/>
      <c r="I9" s="189">
        <f>'1. Univers. y titulación destin'!D10</f>
        <v>0</v>
      </c>
      <c r="J9" s="190"/>
      <c r="L9" s="216" t="s">
        <v>957</v>
      </c>
      <c r="M9" s="217"/>
      <c r="N9" s="217"/>
      <c r="O9" s="218"/>
      <c r="P9" s="70">
        <v>0</v>
      </c>
      <c r="Q9" s="55">
        <f>SUM(P9:P11)</f>
        <v>0</v>
      </c>
    </row>
    <row r="10" spans="2:18" x14ac:dyDescent="0.25">
      <c r="C10" s="185">
        <f>'1. Univers. y titulación destin'!A11</f>
        <v>0</v>
      </c>
      <c r="D10" s="186"/>
      <c r="E10" s="60">
        <f>'1. Univers. y titulación destin'!B11</f>
        <v>0</v>
      </c>
      <c r="F10" s="193">
        <f>'1. Univers. y titulación destin'!C11</f>
        <v>0</v>
      </c>
      <c r="G10" s="193"/>
      <c r="H10" s="193"/>
      <c r="I10" s="189">
        <f>'1. Univers. y titulación destin'!D11</f>
        <v>0</v>
      </c>
      <c r="J10" s="190"/>
      <c r="L10" s="216" t="s">
        <v>957</v>
      </c>
      <c r="M10" s="217"/>
      <c r="N10" s="217"/>
      <c r="O10" s="218"/>
      <c r="P10" s="70">
        <v>0</v>
      </c>
      <c r="Q10" s="32"/>
    </row>
    <row r="11" spans="2:18" ht="15.75" thickBot="1" x14ac:dyDescent="0.3">
      <c r="C11" s="185">
        <f>'1. Univers. y titulación destin'!A12</f>
        <v>0</v>
      </c>
      <c r="D11" s="186"/>
      <c r="E11" s="60">
        <f>'1. Univers. y titulación destin'!B12</f>
        <v>0</v>
      </c>
      <c r="F11" s="193">
        <f>'1. Univers. y titulación destin'!C12</f>
        <v>0</v>
      </c>
      <c r="G11" s="193"/>
      <c r="H11" s="193"/>
      <c r="I11" s="189">
        <f>'1. Univers. y titulación destin'!D12</f>
        <v>0</v>
      </c>
      <c r="J11" s="190"/>
      <c r="L11" s="210" t="s">
        <v>957</v>
      </c>
      <c r="M11" s="211"/>
      <c r="N11" s="211"/>
      <c r="O11" s="212"/>
      <c r="P11" s="71">
        <v>0</v>
      </c>
      <c r="Q11" s="16"/>
    </row>
    <row r="12" spans="2:18" ht="15.75" thickBot="1" x14ac:dyDescent="0.3">
      <c r="C12" s="187">
        <f>'1. Univers. y titulación destin'!A13</f>
        <v>0</v>
      </c>
      <c r="D12" s="188"/>
      <c r="E12" s="80">
        <f>'1. Univers. y titulación destin'!B13</f>
        <v>0</v>
      </c>
      <c r="F12" s="171">
        <f>'1. Univers. y titulación destin'!C13</f>
        <v>0</v>
      </c>
      <c r="G12" s="171"/>
      <c r="H12" s="171"/>
      <c r="I12" s="191">
        <f>'1. Univers. y titulación destin'!D13</f>
        <v>0</v>
      </c>
      <c r="J12" s="192"/>
      <c r="L12" s="120" t="s">
        <v>1072</v>
      </c>
      <c r="M12" s="120"/>
      <c r="N12" s="120"/>
      <c r="O12" s="120"/>
      <c r="P12" s="120"/>
      <c r="Q12" s="120"/>
    </row>
    <row r="13" spans="2:18" x14ac:dyDescent="0.25">
      <c r="L13" s="53"/>
      <c r="M13" s="53"/>
      <c r="N13" s="53"/>
      <c r="O13" s="53"/>
      <c r="P13" s="16"/>
    </row>
    <row r="14" spans="2:18" ht="15.75" thickBot="1" x14ac:dyDescent="0.3">
      <c r="B14" s="13"/>
      <c r="C14" s="13"/>
      <c r="D14" s="16"/>
      <c r="E14" s="13"/>
      <c r="F14" s="13"/>
      <c r="G14" s="13"/>
      <c r="H14" s="17"/>
      <c r="I14" s="17"/>
    </row>
    <row r="15" spans="2:18" ht="30" customHeight="1" x14ac:dyDescent="0.25">
      <c r="B15" s="219">
        <f>_xlfn.AGGREGATE(9,6,F20:F67)</f>
        <v>37.5</v>
      </c>
      <c r="C15" s="161" t="s">
        <v>729</v>
      </c>
      <c r="D15" s="160" t="s">
        <v>1074</v>
      </c>
      <c r="E15" s="161"/>
      <c r="F15" s="13"/>
      <c r="G15" s="13"/>
      <c r="H15" s="17"/>
      <c r="I15" s="17"/>
      <c r="N15" s="141" t="s">
        <v>1073</v>
      </c>
      <c r="O15" s="142"/>
      <c r="P15" s="224" t="s">
        <v>731</v>
      </c>
      <c r="Q15" s="142"/>
      <c r="R15" s="142" t="s">
        <v>730</v>
      </c>
    </row>
    <row r="16" spans="2:18" ht="15.75" customHeight="1" x14ac:dyDescent="0.25">
      <c r="B16" s="220"/>
      <c r="C16" s="163"/>
      <c r="D16" s="162"/>
      <c r="E16" s="163"/>
      <c r="F16" s="13"/>
      <c r="G16" s="13"/>
      <c r="H16" s="17"/>
      <c r="I16" s="17"/>
      <c r="N16" s="143"/>
      <c r="O16" s="144"/>
      <c r="P16" s="225">
        <f>_xlfn.AGGREGATE(9,6,P20:P67)</f>
        <v>31.5</v>
      </c>
      <c r="Q16" s="226"/>
      <c r="R16" s="223"/>
    </row>
    <row r="17" spans="1:19" ht="30" customHeight="1" x14ac:dyDescent="0.25">
      <c r="B17" s="220"/>
      <c r="C17" s="163"/>
      <c r="D17" s="158">
        <f>_xlfn.AGGREGATE(9,6,G20:G67)</f>
        <v>4</v>
      </c>
      <c r="E17" s="159"/>
      <c r="F17" s="165" t="s">
        <v>1071</v>
      </c>
      <c r="G17" s="166"/>
      <c r="H17" s="166"/>
      <c r="I17" s="166"/>
      <c r="J17" s="166"/>
      <c r="K17" s="166"/>
      <c r="L17" s="166"/>
      <c r="M17" s="167"/>
      <c r="N17" s="137">
        <f>_xlfn.AGGREGATE(9,6,S20:S67)</f>
        <v>7</v>
      </c>
      <c r="O17" s="138"/>
      <c r="P17" s="227" t="s">
        <v>732</v>
      </c>
      <c r="Q17" s="144"/>
      <c r="R17" s="221">
        <f>P16+P18</f>
        <v>37.5</v>
      </c>
    </row>
    <row r="18" spans="1:19" ht="16.5" customHeight="1" thickBot="1" x14ac:dyDescent="0.3">
      <c r="B18" s="220"/>
      <c r="C18" s="163"/>
      <c r="D18" s="158"/>
      <c r="E18" s="159"/>
      <c r="F18" s="164" t="s">
        <v>1070</v>
      </c>
      <c r="G18" s="113"/>
      <c r="H18" s="113"/>
      <c r="I18" s="113"/>
      <c r="J18" s="113"/>
      <c r="K18" s="113"/>
      <c r="L18" s="113"/>
      <c r="M18" s="113"/>
      <c r="N18" s="139"/>
      <c r="O18" s="140"/>
      <c r="P18" s="225">
        <f>_xlfn.AGGREGATE(9,6,Q20:Q67)</f>
        <v>6</v>
      </c>
      <c r="Q18" s="226"/>
      <c r="R18" s="222"/>
    </row>
    <row r="19" spans="1:19" ht="15.75" thickBot="1" x14ac:dyDescent="0.3">
      <c r="B19" s="18" t="s">
        <v>642</v>
      </c>
      <c r="C19" s="19" t="s">
        <v>646</v>
      </c>
      <c r="D19" s="19" t="s">
        <v>643</v>
      </c>
      <c r="E19" s="19" t="s">
        <v>4</v>
      </c>
      <c r="F19" s="19" t="s">
        <v>644</v>
      </c>
      <c r="G19" s="19"/>
      <c r="H19" s="19" t="s">
        <v>5</v>
      </c>
      <c r="I19" s="19" t="s">
        <v>647</v>
      </c>
      <c r="J19" s="43" t="s">
        <v>0</v>
      </c>
      <c r="K19" s="43" t="s">
        <v>648</v>
      </c>
      <c r="L19" s="43" t="s">
        <v>3</v>
      </c>
      <c r="M19" s="43" t="s">
        <v>5</v>
      </c>
      <c r="N19" s="43" t="s">
        <v>649</v>
      </c>
      <c r="O19" s="44" t="s">
        <v>645</v>
      </c>
      <c r="P19" s="44" t="s">
        <v>725</v>
      </c>
      <c r="Q19" s="44" t="s">
        <v>726</v>
      </c>
      <c r="R19" s="61" t="s">
        <v>986</v>
      </c>
    </row>
    <row r="20" spans="1:19" ht="15.75" thickBot="1" x14ac:dyDescent="0.3">
      <c r="A20" s="168">
        <v>1</v>
      </c>
      <c r="B20" s="92" t="s">
        <v>1097</v>
      </c>
      <c r="C20" s="93" t="s">
        <v>1105</v>
      </c>
      <c r="D20" s="93" t="s">
        <v>1098</v>
      </c>
      <c r="E20" s="93">
        <v>1</v>
      </c>
      <c r="F20" s="93">
        <v>7.5</v>
      </c>
      <c r="G20" s="93">
        <f>IF(D20&lt;&gt;"",1,0)</f>
        <v>1</v>
      </c>
      <c r="H20" s="93">
        <v>4</v>
      </c>
      <c r="I20" s="91"/>
      <c r="J20" s="155">
        <f>IF($L$3="GITST",VLOOKUP(K20,'Asignaturas GITST'!$A$15:$F$98,6,FALSE),IF($L$3="GIB",VLOOKUP(K20,'Asignaturas GIB'!$A$12:$F$64,6,FALSE),IF($L$3="GISD",VLOOKUP(K20,'Asignaturas GISD'!$A$35:$F$65,6,FALSE),IF($L$3="MUIT",VLOOKUP(K20,'Asignaturas MUIT'!$A$53:$F$61,6,FALSE),IF($L$3="MUIB",VLOOKUP(K20,'Asignaturas MUIB'!$A$32:$F$47,6,FALSE))))))</f>
        <v>95000534</v>
      </c>
      <c r="K20" s="153" t="s">
        <v>441</v>
      </c>
      <c r="L20" s="155">
        <f>IF($L$3="GITST",VLOOKUP(K20,'Asignaturas GITST'!$A$15:$F$98,3,FALSE),IF($L$3="GIB",VLOOKUP(K20,'Asignaturas GIB'!$A$12:$F$64,3,FALSE),IF($L$3="GISD",VLOOKUP(K20,'Asignaturas GISD'!$A$35:$F$65,3,FALSE),IF($L$3="MUIT",VLOOKUP(K20,'Asignaturas MUIT'!$A$53:$F$61,3,FALSE),IF($L$3="MUIB",VLOOKUP(K20,'Asignaturas MUIB'!$A$32:$F$47,3,FALSE))))))</f>
        <v>6</v>
      </c>
      <c r="M20" s="155">
        <f>IF($L$3="GITST",VLOOKUP(K20,'Asignaturas GITST'!$A$15:$F$98,5,FALSE),IF($L$3="GIB",VLOOKUP(K20,'Asignaturas GIB'!$A$12:$F$64,5,FALSE),IF($L$3="GISD",VLOOKUP(K20,'Asignaturas GISD'!$A$35:$F$65,5,FALSE),IF($L$3="MUIT",VLOOKUP(K20,'Asignaturas MUIT'!$A$53:$F$61,5,FALSE),IF($L$3="MUIB",VLOOKUP(K20,'Asignaturas MUIB'!$A$32:$F$47,5,FALSE))))))</f>
        <v>4</v>
      </c>
      <c r="N20" s="153" t="s">
        <v>664</v>
      </c>
      <c r="O20" s="154"/>
      <c r="P20" s="155">
        <f>IF(AND(ISNUMBER(L20),N20="Obligatoria"),L20,0)</f>
        <v>6</v>
      </c>
      <c r="Q20" s="155">
        <f>IF(AND(ISNUMBER(L20),N20="Optativa"),L20,0)</f>
        <v>0</v>
      </c>
      <c r="R20" s="156"/>
      <c r="S20" s="136">
        <f>IF(K20&lt;&gt;"",1,0)</f>
        <v>1</v>
      </c>
    </row>
    <row r="21" spans="1:19" ht="15.75" thickBot="1" x14ac:dyDescent="0.3">
      <c r="A21" s="169"/>
      <c r="B21" s="74"/>
      <c r="C21" s="75"/>
      <c r="D21" s="75"/>
      <c r="E21" s="75"/>
      <c r="F21" s="75"/>
      <c r="G21" s="73">
        <f t="shared" ref="G21:G67" si="0">IF(D21&lt;&gt;"",1,0)</f>
        <v>0</v>
      </c>
      <c r="H21" s="75"/>
      <c r="I21" s="82"/>
      <c r="J21" s="149"/>
      <c r="K21" s="145"/>
      <c r="L21" s="149"/>
      <c r="M21" s="149"/>
      <c r="N21" s="145"/>
      <c r="O21" s="147"/>
      <c r="P21" s="149"/>
      <c r="Q21" s="149"/>
      <c r="R21" s="151"/>
      <c r="S21" s="136"/>
    </row>
    <row r="22" spans="1:19" ht="15.75" thickBot="1" x14ac:dyDescent="0.3">
      <c r="A22" s="170"/>
      <c r="B22" s="76"/>
      <c r="C22" s="77"/>
      <c r="D22" s="77"/>
      <c r="E22" s="77"/>
      <c r="F22" s="77"/>
      <c r="G22" s="84">
        <f t="shared" si="0"/>
        <v>0</v>
      </c>
      <c r="H22" s="77"/>
      <c r="I22" s="83"/>
      <c r="J22" s="150"/>
      <c r="K22" s="146"/>
      <c r="L22" s="150"/>
      <c r="M22" s="150"/>
      <c r="N22" s="146"/>
      <c r="O22" s="148"/>
      <c r="P22" s="150"/>
      <c r="Q22" s="150"/>
      <c r="R22" s="152"/>
      <c r="S22" s="136"/>
    </row>
    <row r="23" spans="1:19" ht="15.75" thickBot="1" x14ac:dyDescent="0.3">
      <c r="A23" s="169">
        <v>2</v>
      </c>
      <c r="B23" s="98" t="s">
        <v>1109</v>
      </c>
      <c r="C23" s="99" t="s">
        <v>1106</v>
      </c>
      <c r="D23" s="99" t="s">
        <v>1102</v>
      </c>
      <c r="E23" s="99">
        <v>1</v>
      </c>
      <c r="F23" s="99">
        <v>2.5</v>
      </c>
      <c r="G23" s="99">
        <f t="shared" si="0"/>
        <v>1</v>
      </c>
      <c r="H23" s="99">
        <v>4</v>
      </c>
      <c r="I23" s="100"/>
      <c r="J23" s="149">
        <f>IF($L$3="GITST",VLOOKUP(K23,'Asignaturas GITST'!$A$15:$F$98,6,FALSE),IF($L$3="GIB",VLOOKUP(K23,'Asignaturas GIB'!$A$12:$F$64,6,FALSE),IF($L$3="GISD",VLOOKUP(K23,'Asignaturas GISD'!$A$35:$F$65,6,FALSE),IF($L$3="MUIT",VLOOKUP(K23,'Asignaturas MUIT'!$A$53:$F$61,6,FALSE),IF($L$3="MUIB",VLOOKUP(K23,'Asignaturas MUIB'!$A$32:$F$47,6,FALSE))))))</f>
        <v>95000536</v>
      </c>
      <c r="K23" s="145" t="s">
        <v>444</v>
      </c>
      <c r="L23" s="149">
        <f>IF($L$3="GITST",VLOOKUP(K23,'Asignaturas GITST'!$A$15:$F$98,3,FALSE),IF($L$3="GIB",VLOOKUP(K23,'Asignaturas GIB'!$A$12:$F$64,3,FALSE),IF($L$3="GISD",VLOOKUP(K23,'Asignaturas GISD'!$A$35:$F$65,3,FALSE),IF($L$3="MUIT",VLOOKUP(K23,'Asignaturas MUIT'!$A$53:$F$61,3,FALSE),IF($L$3="MUIB",VLOOKUP(K23,'Asignaturas MUIB'!$A$32:$F$47,3,FALSE))))))</f>
        <v>3</v>
      </c>
      <c r="M23" s="149">
        <f>IF($L$3="GITST",VLOOKUP(K23,'Asignaturas GITST'!$A$15:$F$98,5,FALSE),IF($L$3="GIB",VLOOKUP(K23,'Asignaturas GIB'!$A$12:$F$64,5,FALSE),IF($L$3="GISD",VLOOKUP(K23,'Asignaturas GISD'!$A$35:$F$65,5,FALSE),IF($L$3="MUIT",VLOOKUP(K23,'Asignaturas MUIT'!$A$53:$F$61,5,FALSE),IF($L$3="MUIB",VLOOKUP(K23,'Asignaturas MUIB'!$A$32:$F$47,5,FALSE))))))</f>
        <v>4</v>
      </c>
      <c r="N23" s="145" t="s">
        <v>664</v>
      </c>
      <c r="O23" s="147"/>
      <c r="P23" s="149">
        <f t="shared" ref="P23" si="1">IF(AND(ISNUMBER(L23),N23="Obligatoria"),L23,0)</f>
        <v>3</v>
      </c>
      <c r="Q23" s="149">
        <f t="shared" ref="Q23" si="2">IF(AND(ISNUMBER(L23),N23="Optativa"),L23,0)</f>
        <v>0</v>
      </c>
      <c r="R23" s="151"/>
      <c r="S23" s="136">
        <f>IF(K23&lt;&gt;"",1,0)</f>
        <v>1</v>
      </c>
    </row>
    <row r="24" spans="1:19" ht="15.75" thickBot="1" x14ac:dyDescent="0.3">
      <c r="A24" s="169"/>
      <c r="B24" s="74" t="s">
        <v>1110</v>
      </c>
      <c r="C24" s="75" t="s">
        <v>1111</v>
      </c>
      <c r="D24" s="75"/>
      <c r="E24" s="75"/>
      <c r="F24" s="75">
        <v>2.5</v>
      </c>
      <c r="G24" s="73">
        <f t="shared" si="0"/>
        <v>0</v>
      </c>
      <c r="H24" s="75"/>
      <c r="I24" s="82"/>
      <c r="J24" s="149"/>
      <c r="K24" s="145"/>
      <c r="L24" s="149"/>
      <c r="M24" s="149"/>
      <c r="N24" s="145"/>
      <c r="O24" s="147"/>
      <c r="P24" s="149"/>
      <c r="Q24" s="149"/>
      <c r="R24" s="151"/>
      <c r="S24" s="136"/>
    </row>
    <row r="25" spans="1:19" ht="15.75" thickBot="1" x14ac:dyDescent="0.3">
      <c r="A25" s="170"/>
      <c r="B25" s="76"/>
      <c r="C25" s="77"/>
      <c r="D25" s="77"/>
      <c r="E25" s="77"/>
      <c r="F25" s="77"/>
      <c r="G25" s="73">
        <f t="shared" si="0"/>
        <v>0</v>
      </c>
      <c r="H25" s="77"/>
      <c r="I25" s="83"/>
      <c r="J25" s="150"/>
      <c r="K25" s="146"/>
      <c r="L25" s="150"/>
      <c r="M25" s="150"/>
      <c r="N25" s="146"/>
      <c r="O25" s="148"/>
      <c r="P25" s="150"/>
      <c r="Q25" s="150"/>
      <c r="R25" s="152"/>
      <c r="S25" s="136"/>
    </row>
    <row r="26" spans="1:19" ht="15.75" thickBot="1" x14ac:dyDescent="0.3">
      <c r="A26" s="168">
        <v>3</v>
      </c>
      <c r="B26" s="72" t="s">
        <v>1112</v>
      </c>
      <c r="C26" s="73" t="s">
        <v>1107</v>
      </c>
      <c r="D26" s="78" t="s">
        <v>1103</v>
      </c>
      <c r="E26" s="73">
        <v>1</v>
      </c>
      <c r="F26" s="73">
        <v>15</v>
      </c>
      <c r="G26" s="73">
        <f t="shared" si="0"/>
        <v>1</v>
      </c>
      <c r="H26" s="73">
        <v>4</v>
      </c>
      <c r="I26" s="81"/>
      <c r="J26" s="155">
        <f>IF($L$3="GITST",VLOOKUP(K26,'Asignaturas GITST'!$A$15:$F$98,6,FALSE),IF($L$3="GIB",VLOOKUP(K26,'Asignaturas GIB'!$A$12:$F$64,6,FALSE),IF($L$3="GISD",VLOOKUP(K26,'Asignaturas GISD'!$A$35:$F$65,6,FALSE),IF($L$3="MUIT",VLOOKUP(K26,'Asignaturas MUIT'!$A$53:$F$61,6,FALSE),IF($L$3="MUIB",VLOOKUP(K26,'Asignaturas MUIB'!$A$32:$F$47,6,FALSE))))))</f>
        <v>95000535</v>
      </c>
      <c r="K26" s="153" t="s">
        <v>305</v>
      </c>
      <c r="L26" s="155">
        <f>IF($L$3="GITST",VLOOKUP(K26,'Asignaturas GITST'!$A$15:$F$98,3,FALSE),IF($L$3="GIB",VLOOKUP(K26,'Asignaturas GIB'!$A$12:$F$64,3,FALSE),IF($L$3="GISD",VLOOKUP(K26,'Asignaturas GISD'!$A$35:$F$65,3,FALSE),IF($L$3="MUIT",VLOOKUP(K26,'Asignaturas MUIT'!$A$53:$F$61,3,FALSE),IF($L$3="MUIB",VLOOKUP(K26,'Asignaturas MUIB'!$A$32:$F$47,3,FALSE))))))</f>
        <v>6</v>
      </c>
      <c r="M26" s="155">
        <f>IF($L$3="GITST",VLOOKUP(K26,'Asignaturas GITST'!$A$15:$F$98,5,FALSE),IF($L$3="GIB",VLOOKUP(K26,'Asignaturas GIB'!$A$12:$F$64,5,FALSE),IF($L$3="GISD",VLOOKUP(K26,'Asignaturas GISD'!$A$35:$F$65,5,FALSE),IF($L$3="MUIT",VLOOKUP(K26,'Asignaturas MUIT'!$A$53:$F$61,5,FALSE),IF($L$3="MUIB",VLOOKUP(K26,'Asignaturas MUIB'!$A$32:$F$47,5,FALSE))))))</f>
        <v>4</v>
      </c>
      <c r="N26" s="153" t="s">
        <v>664</v>
      </c>
      <c r="O26" s="157"/>
      <c r="P26" s="155">
        <f t="shared" ref="P26" si="3">IF(AND(ISNUMBER(L26),N26="Obligatoria"),L26,0)</f>
        <v>6</v>
      </c>
      <c r="Q26" s="155">
        <f t="shared" ref="Q26" si="4">IF(AND(ISNUMBER(L26),N26="Optativa"),L26,0)</f>
        <v>0</v>
      </c>
      <c r="R26" s="156"/>
      <c r="S26" s="136">
        <f>IF(K26&lt;&gt;"",1,0)</f>
        <v>1</v>
      </c>
    </row>
    <row r="27" spans="1:19" ht="15.75" thickBot="1" x14ac:dyDescent="0.3">
      <c r="A27" s="169"/>
      <c r="B27" s="74"/>
      <c r="C27" s="75"/>
      <c r="D27" s="79"/>
      <c r="E27" s="75"/>
      <c r="F27" s="75"/>
      <c r="G27" s="73">
        <f t="shared" si="0"/>
        <v>0</v>
      </c>
      <c r="H27" s="75"/>
      <c r="I27" s="82"/>
      <c r="J27" s="149"/>
      <c r="K27" s="145"/>
      <c r="L27" s="149"/>
      <c r="M27" s="149"/>
      <c r="N27" s="145"/>
      <c r="O27" s="147"/>
      <c r="P27" s="149"/>
      <c r="Q27" s="149"/>
      <c r="R27" s="151"/>
      <c r="S27" s="136"/>
    </row>
    <row r="28" spans="1:19" ht="15.75" thickBot="1" x14ac:dyDescent="0.3">
      <c r="A28" s="170"/>
      <c r="B28" s="76"/>
      <c r="C28" s="77"/>
      <c r="D28" s="77"/>
      <c r="E28" s="77"/>
      <c r="F28" s="77"/>
      <c r="G28" s="73">
        <f t="shared" si="0"/>
        <v>0</v>
      </c>
      <c r="H28" s="77"/>
      <c r="I28" s="83"/>
      <c r="J28" s="150"/>
      <c r="K28" s="146"/>
      <c r="L28" s="150"/>
      <c r="M28" s="150"/>
      <c r="N28" s="146"/>
      <c r="O28" s="148"/>
      <c r="P28" s="150"/>
      <c r="Q28" s="150"/>
      <c r="R28" s="152"/>
      <c r="S28" s="136"/>
    </row>
    <row r="29" spans="1:19" ht="15.75" thickBot="1" x14ac:dyDescent="0.3">
      <c r="A29" s="168">
        <v>4</v>
      </c>
      <c r="B29" s="72" t="s">
        <v>1116</v>
      </c>
      <c r="C29" s="73" t="s">
        <v>1108</v>
      </c>
      <c r="D29" s="73" t="s">
        <v>1104</v>
      </c>
      <c r="E29" s="73">
        <v>1</v>
      </c>
      <c r="F29" s="73">
        <v>7.5</v>
      </c>
      <c r="G29" s="73">
        <f t="shared" si="0"/>
        <v>1</v>
      </c>
      <c r="H29" s="73">
        <v>4</v>
      </c>
      <c r="I29" s="81"/>
      <c r="J29" s="155">
        <f>IF($L$3="GITST",VLOOKUP(K29,'Asignaturas GITST'!$A$15:$F$98,6,FALSE),IF($L$3="GIB",VLOOKUP(K29,'Asignaturas GIB'!$A$12:$F$64,6,FALSE),IF($L$3="GISD",VLOOKUP(K29,'Asignaturas GISD'!$A$35:$F$65,6,FALSE),IF($L$3="MUIT",VLOOKUP(K29,'Asignaturas MUIT'!$A$53:$F$61,6,FALSE),IF($L$3="MUIB",VLOOKUP(K29,'Asignaturas MUIB'!$A$32:$F$47,6,FALSE))))))</f>
        <v>95000533</v>
      </c>
      <c r="K29" s="153" t="s">
        <v>439</v>
      </c>
      <c r="L29" s="155">
        <f>IF($L$3="GITST",VLOOKUP(K29,'Asignaturas GITST'!$A$15:$F$98,3,FALSE),IF($L$3="GIB",VLOOKUP(K29,'Asignaturas GIB'!$A$12:$F$64,3,FALSE),IF($L$3="GISD",VLOOKUP(K29,'Asignaturas GISD'!$A$35:$F$65,3,FALSE),IF($L$3="MUIT",VLOOKUP(K29,'Asignaturas MUIT'!$A$53:$F$61,3,FALSE),IF($L$3="MUIB",VLOOKUP(K29,'Asignaturas MUIB'!$A$32:$F$47,3,FALSE))))))</f>
        <v>9</v>
      </c>
      <c r="M29" s="155">
        <f>IF($L$3="GITST",VLOOKUP(K29,'Asignaturas GITST'!$A$15:$F$98,5,FALSE),IF($L$3="GIB",VLOOKUP(K29,'Asignaturas GIB'!$A$12:$F$64,5,FALSE),IF($L$3="GISD",VLOOKUP(K29,'Asignaturas GISD'!$A$35:$F$65,5,FALSE),IF($L$3="MUIT",VLOOKUP(K29,'Asignaturas MUIT'!$A$53:$F$61,5,FALSE),IF($L$3="MUIB",VLOOKUP(K29,'Asignaturas MUIB'!$A$32:$F$47,5,FALSE))))))</f>
        <v>4</v>
      </c>
      <c r="N29" s="153" t="s">
        <v>664</v>
      </c>
      <c r="O29" s="157"/>
      <c r="P29" s="155">
        <f t="shared" ref="P29" si="5">IF(AND(ISNUMBER(L29),N29="Obligatoria"),L29,0)</f>
        <v>9</v>
      </c>
      <c r="Q29" s="155">
        <f t="shared" ref="Q29" si="6">IF(AND(ISNUMBER(L29),N29="Optativa"),L29,0)</f>
        <v>0</v>
      </c>
      <c r="R29" s="156"/>
      <c r="S29" s="136">
        <f>IF(K29&lt;&gt;"",1,0)</f>
        <v>1</v>
      </c>
    </row>
    <row r="30" spans="1:19" ht="15.75" thickBot="1" x14ac:dyDescent="0.3">
      <c r="A30" s="169"/>
      <c r="B30" s="74"/>
      <c r="C30" s="75"/>
      <c r="D30" s="75"/>
      <c r="E30" s="75"/>
      <c r="F30" s="75"/>
      <c r="G30" s="73">
        <f t="shared" si="0"/>
        <v>0</v>
      </c>
      <c r="H30" s="75"/>
      <c r="I30" s="82"/>
      <c r="J30" s="149"/>
      <c r="K30" s="145"/>
      <c r="L30" s="149"/>
      <c r="M30" s="149"/>
      <c r="N30" s="145"/>
      <c r="O30" s="147"/>
      <c r="P30" s="149"/>
      <c r="Q30" s="149"/>
      <c r="R30" s="151"/>
      <c r="S30" s="136"/>
    </row>
    <row r="31" spans="1:19" ht="15.75" thickBot="1" x14ac:dyDescent="0.3">
      <c r="A31" s="170"/>
      <c r="B31" s="76"/>
      <c r="C31" s="77"/>
      <c r="D31" s="77"/>
      <c r="E31" s="77"/>
      <c r="F31" s="77"/>
      <c r="G31" s="73">
        <f t="shared" si="0"/>
        <v>0</v>
      </c>
      <c r="H31" s="77"/>
      <c r="I31" s="83"/>
      <c r="J31" s="150"/>
      <c r="K31" s="146"/>
      <c r="L31" s="150"/>
      <c r="M31" s="150"/>
      <c r="N31" s="146"/>
      <c r="O31" s="148"/>
      <c r="P31" s="150"/>
      <c r="Q31" s="150"/>
      <c r="R31" s="152"/>
      <c r="S31" s="136"/>
    </row>
    <row r="32" spans="1:19" ht="15.75" thickBot="1" x14ac:dyDescent="0.3">
      <c r="A32" s="168">
        <v>5</v>
      </c>
      <c r="B32" s="72" t="s">
        <v>1114</v>
      </c>
      <c r="C32" s="239" t="s">
        <v>1115</v>
      </c>
      <c r="D32" s="73" t="s">
        <v>1113</v>
      </c>
      <c r="E32" s="73">
        <v>1</v>
      </c>
      <c r="F32" s="73">
        <v>2.5</v>
      </c>
      <c r="G32" s="73" t="e">
        <f>IF(#REF!&lt;&gt;"",1,0)</f>
        <v>#REF!</v>
      </c>
      <c r="H32" s="73">
        <v>4</v>
      </c>
      <c r="I32" s="81"/>
      <c r="J32" s="155">
        <f>IF($L$3="GITST",VLOOKUP(K32,'Asignaturas GITST'!$A$15:$F$98,6,FALSE),IF($L$3="GIB",VLOOKUP(K32,'Asignaturas GIB'!$A$12:$F$64,6,FALSE),IF($L$3="GISD",VLOOKUP(K32,'Asignaturas GISD'!$A$35:$F$65,6,FALSE),IF($L$3="MUIT",VLOOKUP(K32,'Asignaturas MUIT'!$A$53:$F$61,6,FALSE),IF($L$3="MUIB",VLOOKUP(K32,'Asignaturas MUIB'!$A$32:$F$47,6,FALSE))))))</f>
        <v>95000564</v>
      </c>
      <c r="K32" s="153" t="s">
        <v>966</v>
      </c>
      <c r="L32" s="155">
        <f>IF($L$3="GITST",VLOOKUP(K32,'Asignaturas GITST'!$A$15:$F$98,3,FALSE),IF($L$3="GIB",VLOOKUP(K32,'Asignaturas GIB'!$A$12:$F$64,3,FALSE),IF($L$3="GISD",VLOOKUP(K32,'Asignaturas GISD'!$A$35:$F$65,3,FALSE),IF($L$3="MUIT",VLOOKUP(K32,'Asignaturas MUIT'!$A$53:$F$61,3,FALSE),IF($L$3="MUIB",VLOOKUP(K32,'Asignaturas MUIB'!$A$32:$F$47,3,FALSE))))))</f>
        <v>6</v>
      </c>
      <c r="M32" s="155">
        <f>IF($L$3="GITST",VLOOKUP(K32,'Asignaturas GITST'!$A$15:$F$98,5,FALSE),IF($L$3="GIB",VLOOKUP(K32,'Asignaturas GIB'!$A$12:$F$64,5,FALSE),IF($L$3="GISD",VLOOKUP(K32,'Asignaturas GISD'!$A$35:$F$65,5,FALSE),IF($L$3="MUIT",VLOOKUP(K32,'Asignaturas MUIT'!$A$53:$F$61,5,FALSE),IF($L$3="MUIB",VLOOKUP(K32,'Asignaturas MUIB'!$A$32:$F$47,5,FALSE))))))</f>
        <v>4</v>
      </c>
      <c r="N32" s="153" t="s">
        <v>665</v>
      </c>
      <c r="O32" s="157"/>
      <c r="P32" s="155">
        <f t="shared" ref="P32" si="7">IF(AND(ISNUMBER(L32),N32="Obligatoria"),L32,0)</f>
        <v>0</v>
      </c>
      <c r="Q32" s="155">
        <f t="shared" ref="Q32" si="8">IF(AND(ISNUMBER(L32),N32="Optativa"),L32,0)</f>
        <v>6</v>
      </c>
      <c r="R32" s="156"/>
      <c r="S32" s="136">
        <f>IF(K32&lt;&gt;"",1,0)</f>
        <v>1</v>
      </c>
    </row>
    <row r="33" spans="1:19" ht="15.75" thickBot="1" x14ac:dyDescent="0.3">
      <c r="A33" s="169"/>
      <c r="B33" s="74"/>
      <c r="C33" s="75"/>
      <c r="D33" s="75"/>
      <c r="E33" s="75"/>
      <c r="F33" s="75"/>
      <c r="G33" s="73">
        <f t="shared" si="0"/>
        <v>0</v>
      </c>
      <c r="H33" s="75"/>
      <c r="I33" s="82"/>
      <c r="J33" s="149"/>
      <c r="K33" s="145"/>
      <c r="L33" s="149"/>
      <c r="M33" s="149"/>
      <c r="N33" s="145"/>
      <c r="O33" s="147"/>
      <c r="P33" s="149"/>
      <c r="Q33" s="149"/>
      <c r="R33" s="151"/>
      <c r="S33" s="136"/>
    </row>
    <row r="34" spans="1:19" ht="15.75" thickBot="1" x14ac:dyDescent="0.3">
      <c r="A34" s="170"/>
      <c r="B34" s="76"/>
      <c r="C34" s="77"/>
      <c r="D34" s="77"/>
      <c r="E34" s="77"/>
      <c r="F34" s="77"/>
      <c r="G34" s="73">
        <f t="shared" si="0"/>
        <v>0</v>
      </c>
      <c r="H34" s="77"/>
      <c r="I34" s="83"/>
      <c r="J34" s="150"/>
      <c r="K34" s="146"/>
      <c r="L34" s="150"/>
      <c r="M34" s="150"/>
      <c r="N34" s="146"/>
      <c r="O34" s="148"/>
      <c r="P34" s="150"/>
      <c r="Q34" s="150"/>
      <c r="R34" s="152"/>
      <c r="S34" s="136"/>
    </row>
    <row r="35" spans="1:19" ht="15.75" thickBot="1" x14ac:dyDescent="0.3">
      <c r="A35" s="168">
        <v>6</v>
      </c>
      <c r="B35" s="72"/>
      <c r="C35" s="73"/>
      <c r="D35" s="73"/>
      <c r="E35" s="73"/>
      <c r="F35" s="73"/>
      <c r="G35" s="73">
        <f t="shared" si="0"/>
        <v>0</v>
      </c>
      <c r="H35" s="73"/>
      <c r="I35" s="81"/>
      <c r="J35" s="155">
        <f>IF($L$3="GITST",VLOOKUP(K35,'Asignaturas GITST'!$A$15:$F$98,6,FALSE),IF($L$3="GIB",VLOOKUP(K35,'Asignaturas GIB'!$A$12:$F$64,6,FALSE),IF($L$3="GISD",VLOOKUP(K35,'Asignaturas GISD'!$A$35:$F$65,6,FALSE),IF($L$3="MUIT",VLOOKUP(K35,'Asignaturas MUIT'!$A$53:$F$61,6,FALSE),IF($L$3="MUIB",VLOOKUP(K35,'Asignaturas MUIB'!$A$32:$F$47,6,FALSE))))))</f>
        <v>95000562</v>
      </c>
      <c r="K35" s="153" t="s">
        <v>964</v>
      </c>
      <c r="L35" s="155">
        <f>IF($L$3="GITST",VLOOKUP(K35,'Asignaturas GITST'!$A$15:$F$98,3,FALSE),IF($L$3="GIB",VLOOKUP(K35,'Asignaturas GIB'!$A$12:$F$64,3,FALSE),IF($L$3="GISD",VLOOKUP(K35,'Asignaturas GISD'!$A$35:$F$65,3,FALSE),IF($L$3="MUIT",VLOOKUP(K35,'Asignaturas MUIT'!$A$53:$F$61,3,FALSE),IF($L$3="MUIB",VLOOKUP(K35,'Asignaturas MUIB'!$A$32:$F$47,3,FALSE))))))</f>
        <v>4.5</v>
      </c>
      <c r="M35" s="155">
        <f>IF($L$3="GITST",VLOOKUP(K35,'Asignaturas GITST'!$A$15:$F$98,5,FALSE),IF($L$3="GIB",VLOOKUP(K35,'Asignaturas GIB'!$A$12:$F$64,5,FALSE),IF($L$3="GISD",VLOOKUP(K35,'Asignaturas GISD'!$A$35:$F$65,5,FALSE),IF($L$3="MUIT",VLOOKUP(K35,'Asignaturas MUIT'!$A$53:$F$61,5,FALSE),IF($L$3="MUIB",VLOOKUP(K35,'Asignaturas MUIB'!$A$32:$F$47,5,FALSE))))))</f>
        <v>4</v>
      </c>
      <c r="N35" s="153" t="s">
        <v>664</v>
      </c>
      <c r="O35" s="157"/>
      <c r="P35" s="155">
        <f t="shared" ref="P35" si="9">IF(AND(ISNUMBER(L35),N35="Obligatoria"),L35,0)</f>
        <v>4.5</v>
      </c>
      <c r="Q35" s="155">
        <f t="shared" ref="Q35" si="10">IF(AND(ISNUMBER(L35),N35="Optativa"),L35,0)</f>
        <v>0</v>
      </c>
      <c r="R35" s="156"/>
      <c r="S35" s="136">
        <f>IF(K35&lt;&gt;"",1,0)</f>
        <v>1</v>
      </c>
    </row>
    <row r="36" spans="1:19" ht="15.75" thickBot="1" x14ac:dyDescent="0.3">
      <c r="A36" s="169"/>
      <c r="B36" s="74"/>
      <c r="C36" s="75"/>
      <c r="D36" s="75"/>
      <c r="E36" s="75"/>
      <c r="F36" s="75"/>
      <c r="G36" s="73">
        <f t="shared" si="0"/>
        <v>0</v>
      </c>
      <c r="H36" s="75"/>
      <c r="I36" s="82"/>
      <c r="J36" s="149"/>
      <c r="K36" s="145"/>
      <c r="L36" s="149"/>
      <c r="M36" s="149"/>
      <c r="N36" s="145"/>
      <c r="O36" s="147"/>
      <c r="P36" s="149"/>
      <c r="Q36" s="149"/>
      <c r="R36" s="151"/>
      <c r="S36" s="136"/>
    </row>
    <row r="37" spans="1:19" ht="15.75" thickBot="1" x14ac:dyDescent="0.3">
      <c r="A37" s="170"/>
      <c r="B37" s="76"/>
      <c r="C37" s="77"/>
      <c r="D37" s="77"/>
      <c r="E37" s="77"/>
      <c r="F37" s="77"/>
      <c r="G37" s="73">
        <f t="shared" si="0"/>
        <v>0</v>
      </c>
      <c r="H37" s="77"/>
      <c r="I37" s="83"/>
      <c r="J37" s="150"/>
      <c r="K37" s="146"/>
      <c r="L37" s="150"/>
      <c r="M37" s="150"/>
      <c r="N37" s="146"/>
      <c r="O37" s="148"/>
      <c r="P37" s="150"/>
      <c r="Q37" s="150"/>
      <c r="R37" s="152"/>
      <c r="S37" s="136"/>
    </row>
    <row r="38" spans="1:19" ht="15.75" thickBot="1" x14ac:dyDescent="0.3">
      <c r="A38" s="168">
        <v>7</v>
      </c>
      <c r="B38" s="72"/>
      <c r="C38" s="73"/>
      <c r="D38" s="73"/>
      <c r="E38" s="73"/>
      <c r="F38" s="73"/>
      <c r="G38" s="73">
        <f t="shared" si="0"/>
        <v>0</v>
      </c>
      <c r="H38" s="73"/>
      <c r="I38" s="81"/>
      <c r="J38" s="155">
        <f>IF($L$3="GITST",VLOOKUP(K38,'Asignaturas GITST'!$A$15:$F$98,6,FALSE),IF($L$3="GIB",VLOOKUP(K38,'Asignaturas GIB'!$A$12:$F$64,6,FALSE),IF($L$3="GISD",VLOOKUP(K38,'Asignaturas GISD'!$A$35:$F$65,6,FALSE),IF($L$3="MUIT",VLOOKUP(K38,'Asignaturas MUIT'!$A$53:$F$61,6,FALSE),IF($L$3="MUIB",VLOOKUP(K38,'Asignaturas MUIB'!$A$32:$F$47,6,FALSE))))))</f>
        <v>95000560</v>
      </c>
      <c r="K38" s="153" t="s">
        <v>962</v>
      </c>
      <c r="L38" s="155">
        <f>IF($L$3="GITST",VLOOKUP(K38,'Asignaturas GITST'!$A$15:$F$98,3,FALSE),IF($L$3="GIB",VLOOKUP(K38,'Asignaturas GIB'!$A$12:$F$64,3,FALSE),IF($L$3="GISD",VLOOKUP(K38,'Asignaturas GISD'!$A$35:$F$65,3,FALSE),IF($L$3="MUIT",VLOOKUP(K38,'Asignaturas MUIT'!$A$53:$F$61,3,FALSE),IF($L$3="MUIB",VLOOKUP(K38,'Asignaturas MUIB'!$A$32:$F$47,3,FALSE))))))</f>
        <v>3</v>
      </c>
      <c r="M38" s="155">
        <f>IF($L$3="GITST",VLOOKUP(K38,'Asignaturas GITST'!$A$15:$F$98,5,FALSE),IF($L$3="GIB",VLOOKUP(K38,'Asignaturas GIB'!$A$12:$F$64,5,FALSE),IF($L$3="GISD",VLOOKUP(K38,'Asignaturas GISD'!$A$35:$F$65,5,FALSE),IF($L$3="MUIT",VLOOKUP(K38,'Asignaturas MUIT'!$A$53:$F$61,5,FALSE),IF($L$3="MUIB",VLOOKUP(K38,'Asignaturas MUIB'!$A$32:$F$47,5,FALSE))))))</f>
        <v>4</v>
      </c>
      <c r="N38" s="153" t="s">
        <v>664</v>
      </c>
      <c r="O38" s="157"/>
      <c r="P38" s="155">
        <f t="shared" ref="P38" si="11">IF(AND(ISNUMBER(L38),N38="Obligatoria"),L38,0)</f>
        <v>3</v>
      </c>
      <c r="Q38" s="155">
        <f t="shared" ref="Q38" si="12">IF(AND(ISNUMBER(L38),N38="Optativa"),L38,0)</f>
        <v>0</v>
      </c>
      <c r="R38" s="156"/>
      <c r="S38" s="136">
        <f>IF(K38&lt;&gt;"",1,0)</f>
        <v>1</v>
      </c>
    </row>
    <row r="39" spans="1:19" ht="15.75" thickBot="1" x14ac:dyDescent="0.3">
      <c r="A39" s="169"/>
      <c r="B39" s="74"/>
      <c r="C39" s="75"/>
      <c r="D39" s="75"/>
      <c r="E39" s="75"/>
      <c r="F39" s="75"/>
      <c r="G39" s="73">
        <f t="shared" si="0"/>
        <v>0</v>
      </c>
      <c r="H39" s="75"/>
      <c r="I39" s="82"/>
      <c r="J39" s="149"/>
      <c r="K39" s="145"/>
      <c r="L39" s="149"/>
      <c r="M39" s="149"/>
      <c r="N39" s="145"/>
      <c r="O39" s="147"/>
      <c r="P39" s="149"/>
      <c r="Q39" s="149"/>
      <c r="R39" s="151"/>
      <c r="S39" s="136"/>
    </row>
    <row r="40" spans="1:19" ht="15.75" thickBot="1" x14ac:dyDescent="0.3">
      <c r="A40" s="170"/>
      <c r="B40" s="76"/>
      <c r="C40" s="77"/>
      <c r="D40" s="77"/>
      <c r="E40" s="77"/>
      <c r="F40" s="77"/>
      <c r="G40" s="73">
        <f t="shared" si="0"/>
        <v>0</v>
      </c>
      <c r="H40" s="77"/>
      <c r="I40" s="83"/>
      <c r="J40" s="150"/>
      <c r="K40" s="146"/>
      <c r="L40" s="150"/>
      <c r="M40" s="150"/>
      <c r="N40" s="146"/>
      <c r="O40" s="148"/>
      <c r="P40" s="150"/>
      <c r="Q40" s="150"/>
      <c r="R40" s="152"/>
      <c r="S40" s="136"/>
    </row>
    <row r="41" spans="1:19" ht="15.75" thickBot="1" x14ac:dyDescent="0.3">
      <c r="A41" s="168">
        <v>8</v>
      </c>
      <c r="B41" s="72"/>
      <c r="C41" s="73"/>
      <c r="D41" s="73"/>
      <c r="E41" s="73"/>
      <c r="F41" s="73"/>
      <c r="G41" s="73">
        <f t="shared" si="0"/>
        <v>0</v>
      </c>
      <c r="H41" s="73"/>
      <c r="I41" s="81"/>
      <c r="J41" s="155" t="e">
        <f>IF($L$3="GITST",VLOOKUP(K41,'Asignaturas GITST'!$A$15:$F$98,6,FALSE),IF($L$3="GIB",VLOOKUP(K41,'Asignaturas GIB'!$A$12:$F$64,6,FALSE),IF($L$3="GISD",VLOOKUP(K41,'Asignaturas GISD'!$A$35:$F$65,6,FALSE),IF($L$3="MUIT",VLOOKUP(K41,'Asignaturas MUIT'!$A$53:$F$61,6,FALSE),IF($L$3="MUIB",VLOOKUP(K41,'Asignaturas MUIB'!$A$32:$F$47,6,FALSE))))))</f>
        <v>#N/A</v>
      </c>
      <c r="K41" s="153"/>
      <c r="L41" s="155" t="e">
        <f>IF($L$3="GITST",VLOOKUP(K41,'Asignaturas GITST'!$A$15:$F$98,3,FALSE),IF($L$3="GIB",VLOOKUP(K41,'Asignaturas GIB'!$A$12:$F$64,3,FALSE),IF($L$3="GISD",VLOOKUP(K41,'Asignaturas GISD'!$A$35:$F$65,3,FALSE),IF($L$3="MUIT",VLOOKUP(K41,'Asignaturas MUIT'!$A$53:$F$61,3,FALSE),IF($L$3="MUIB",VLOOKUP(K41,'Asignaturas MUIB'!$A$32:$F$47,3,FALSE))))))</f>
        <v>#N/A</v>
      </c>
      <c r="M41" s="155" t="e">
        <f>IF($L$3="GITST",VLOOKUP(K41,'Asignaturas GITST'!$A$15:$F$98,5,FALSE),IF($L$3="GIB",VLOOKUP(K41,'Asignaturas GIB'!$A$12:$F$64,5,FALSE),IF($L$3="GISD",VLOOKUP(K41,'Asignaturas GISD'!$A$35:$F$65,5,FALSE),IF($L$3="MUIT",VLOOKUP(K41,'Asignaturas MUIT'!$A$53:$F$61,5,FALSE),IF($L$3="MUIB",VLOOKUP(K41,'Asignaturas MUIB'!$A$32:$F$47,5,FALSE))))))</f>
        <v>#N/A</v>
      </c>
      <c r="N41" s="153"/>
      <c r="O41" s="157"/>
      <c r="P41" s="155">
        <f t="shared" ref="P41" si="13">IF(AND(ISNUMBER(L41),N41="Obligatoria"),L41,0)</f>
        <v>0</v>
      </c>
      <c r="Q41" s="155">
        <f t="shared" ref="Q41" si="14">IF(AND(ISNUMBER(L41),N41="Optativa"),L41,0)</f>
        <v>0</v>
      </c>
      <c r="R41" s="156"/>
      <c r="S41" s="136">
        <f>IF(K41&lt;&gt;"",1,0)</f>
        <v>0</v>
      </c>
    </row>
    <row r="42" spans="1:19" ht="15.75" thickBot="1" x14ac:dyDescent="0.3">
      <c r="A42" s="169"/>
      <c r="B42" s="74"/>
      <c r="C42" s="75"/>
      <c r="D42" s="75"/>
      <c r="E42" s="75"/>
      <c r="F42" s="75"/>
      <c r="G42" s="73">
        <f t="shared" si="0"/>
        <v>0</v>
      </c>
      <c r="H42" s="75"/>
      <c r="I42" s="82"/>
      <c r="J42" s="149"/>
      <c r="K42" s="145"/>
      <c r="L42" s="149"/>
      <c r="M42" s="149"/>
      <c r="N42" s="145"/>
      <c r="O42" s="147"/>
      <c r="P42" s="149"/>
      <c r="Q42" s="149"/>
      <c r="R42" s="151"/>
      <c r="S42" s="136"/>
    </row>
    <row r="43" spans="1:19" ht="15.75" thickBot="1" x14ac:dyDescent="0.3">
      <c r="A43" s="170"/>
      <c r="B43" s="76"/>
      <c r="C43" s="77"/>
      <c r="D43" s="77"/>
      <c r="E43" s="77"/>
      <c r="F43" s="77"/>
      <c r="G43" s="73">
        <f t="shared" si="0"/>
        <v>0</v>
      </c>
      <c r="H43" s="77"/>
      <c r="I43" s="83"/>
      <c r="J43" s="150"/>
      <c r="K43" s="146"/>
      <c r="L43" s="150"/>
      <c r="M43" s="150"/>
      <c r="N43" s="146"/>
      <c r="O43" s="148"/>
      <c r="P43" s="150"/>
      <c r="Q43" s="150"/>
      <c r="R43" s="152"/>
      <c r="S43" s="136"/>
    </row>
    <row r="44" spans="1:19" ht="15.75" thickBot="1" x14ac:dyDescent="0.3">
      <c r="A44" s="168">
        <v>9</v>
      </c>
      <c r="B44" s="72"/>
      <c r="C44" s="73"/>
      <c r="D44" s="73"/>
      <c r="E44" s="73"/>
      <c r="F44" s="73"/>
      <c r="G44" s="73">
        <f t="shared" si="0"/>
        <v>0</v>
      </c>
      <c r="H44" s="73"/>
      <c r="I44" s="81"/>
      <c r="J44" s="155" t="e">
        <f>IF($L$3="GITST",VLOOKUP(K44,'Asignaturas GITST'!$A$15:$F$98,6,FALSE),IF($L$3="GIB",VLOOKUP(K44,'Asignaturas GIB'!$A$12:$F$64,6,FALSE),IF($L$3="GISD",VLOOKUP(K44,'Asignaturas GISD'!$A$35:$F$65,6,FALSE),IF($L$3="MUIT",VLOOKUP(K44,'Asignaturas MUIT'!$A$53:$F$61,6,FALSE),IF($L$3="MUIB",VLOOKUP(K44,'Asignaturas MUIB'!$A$32:$F$47,6,FALSE))))))</f>
        <v>#N/A</v>
      </c>
      <c r="K44" s="153"/>
      <c r="L44" s="155" t="e">
        <f>IF($L$3="GITST",VLOOKUP(K44,'Asignaturas GITST'!$A$15:$F$98,3,FALSE),IF($L$3="GIB",VLOOKUP(K44,'Asignaturas GIB'!$A$12:$F$64,3,FALSE),IF($L$3="GISD",VLOOKUP(K44,'Asignaturas GISD'!$A$35:$F$65,3,FALSE),IF($L$3="MUIT",VLOOKUP(K44,'Asignaturas MUIT'!$A$53:$F$61,3,FALSE),IF($L$3="MUIB",VLOOKUP(K44,'Asignaturas MUIB'!$A$32:$F$47,3,FALSE))))))</f>
        <v>#N/A</v>
      </c>
      <c r="M44" s="155" t="e">
        <f>IF($L$3="GITST",VLOOKUP(K44,'Asignaturas GITST'!$A$15:$F$98,5,FALSE),IF($L$3="GIB",VLOOKUP(K44,'Asignaturas GIB'!$A$12:$F$64,5,FALSE),IF($L$3="GISD",VLOOKUP(K44,'Asignaturas GISD'!$A$35:$F$65,5,FALSE),IF($L$3="MUIT",VLOOKUP(K44,'Asignaturas MUIT'!$A$53:$F$61,5,FALSE),IF($L$3="MUIB",VLOOKUP(K44,'Asignaturas MUIB'!$A$32:$F$47,5,FALSE))))))</f>
        <v>#N/A</v>
      </c>
      <c r="N44" s="153"/>
      <c r="O44" s="157"/>
      <c r="P44" s="155">
        <f t="shared" ref="P44" si="15">IF(AND(ISNUMBER(L44),N44="Obligatoria"),L44,0)</f>
        <v>0</v>
      </c>
      <c r="Q44" s="155">
        <f t="shared" ref="Q44" si="16">IF(AND(ISNUMBER(L44),N44="Optativa"),L44,0)</f>
        <v>0</v>
      </c>
      <c r="R44" s="156"/>
      <c r="S44" s="136">
        <f>IF(K44&lt;&gt;"",1,0)</f>
        <v>0</v>
      </c>
    </row>
    <row r="45" spans="1:19" ht="15.75" thickBot="1" x14ac:dyDescent="0.3">
      <c r="A45" s="169"/>
      <c r="B45" s="74"/>
      <c r="C45" s="75"/>
      <c r="D45" s="75"/>
      <c r="E45" s="75"/>
      <c r="F45" s="75"/>
      <c r="G45" s="73">
        <f t="shared" si="0"/>
        <v>0</v>
      </c>
      <c r="H45" s="75"/>
      <c r="I45" s="82"/>
      <c r="J45" s="149"/>
      <c r="K45" s="145"/>
      <c r="L45" s="149"/>
      <c r="M45" s="149"/>
      <c r="N45" s="145"/>
      <c r="O45" s="147"/>
      <c r="P45" s="149"/>
      <c r="Q45" s="149"/>
      <c r="R45" s="151"/>
      <c r="S45" s="136"/>
    </row>
    <row r="46" spans="1:19" ht="15.75" thickBot="1" x14ac:dyDescent="0.3">
      <c r="A46" s="170"/>
      <c r="B46" s="76"/>
      <c r="C46" s="77"/>
      <c r="D46" s="77"/>
      <c r="E46" s="77"/>
      <c r="F46" s="77"/>
      <c r="G46" s="73">
        <f t="shared" si="0"/>
        <v>0</v>
      </c>
      <c r="H46" s="77"/>
      <c r="I46" s="83"/>
      <c r="J46" s="150"/>
      <c r="K46" s="146"/>
      <c r="L46" s="150"/>
      <c r="M46" s="150"/>
      <c r="N46" s="146"/>
      <c r="O46" s="148"/>
      <c r="P46" s="150"/>
      <c r="Q46" s="150"/>
      <c r="R46" s="152"/>
      <c r="S46" s="136"/>
    </row>
    <row r="47" spans="1:19" ht="15.75" thickBot="1" x14ac:dyDescent="0.3">
      <c r="A47" s="168">
        <v>10</v>
      </c>
      <c r="B47" s="72"/>
      <c r="C47" s="73"/>
      <c r="D47" s="73"/>
      <c r="E47" s="73"/>
      <c r="F47" s="73"/>
      <c r="G47" s="73">
        <f t="shared" si="0"/>
        <v>0</v>
      </c>
      <c r="H47" s="73"/>
      <c r="I47" s="81"/>
      <c r="J47" s="155" t="e">
        <f>IF($L$3="GITST",VLOOKUP(K47,'Asignaturas GITST'!$A$15:$F$98,6,FALSE),IF($L$3="GIB",VLOOKUP(K47,'Asignaturas GIB'!$A$12:$F$64,6,FALSE),IF($L$3="GISD",VLOOKUP(K47,'Asignaturas GISD'!$A$35:$F$65,6,FALSE),IF($L$3="MUIT",VLOOKUP(K47,'Asignaturas MUIT'!$A$53:$F$61,6,FALSE),IF($L$3="MUIB",VLOOKUP(K47,'Asignaturas MUIB'!$A$32:$F$47,6,FALSE))))))</f>
        <v>#N/A</v>
      </c>
      <c r="K47" s="153"/>
      <c r="L47" s="155" t="e">
        <f>IF($L$3="GITST",VLOOKUP(K47,'Asignaturas GITST'!$A$15:$F$98,3,FALSE),IF($L$3="GIB",VLOOKUP(K47,'Asignaturas GIB'!$A$12:$F$64,3,FALSE),IF($L$3="GISD",VLOOKUP(K47,'Asignaturas GISD'!$A$35:$F$65,3,FALSE),IF($L$3="MUIT",VLOOKUP(K47,'Asignaturas MUIT'!$A$53:$F$61,3,FALSE),IF($L$3="MUIB",VLOOKUP(K47,'Asignaturas MUIB'!$A$32:$F$47,3,FALSE))))))</f>
        <v>#N/A</v>
      </c>
      <c r="M47" s="155" t="e">
        <f>IF($L$3="GITST",VLOOKUP(K47,'Asignaturas GITST'!$A$15:$F$98,5,FALSE),IF($L$3="GIB",VLOOKUP(K47,'Asignaturas GIB'!$A$12:$F$64,5,FALSE),IF($L$3="GISD",VLOOKUP(K47,'Asignaturas GISD'!$A$35:$F$65,5,FALSE),IF($L$3="MUIT",VLOOKUP(K47,'Asignaturas MUIT'!$A$53:$F$61,5,FALSE),IF($L$3="MUIB",VLOOKUP(K47,'Asignaturas MUIB'!$A$32:$F$47,5,FALSE))))))</f>
        <v>#N/A</v>
      </c>
      <c r="N47" s="153"/>
      <c r="O47" s="157"/>
      <c r="P47" s="155">
        <f t="shared" ref="P47" si="17">IF(AND(ISNUMBER(L47),N47="Obligatoria"),L47,0)</f>
        <v>0</v>
      </c>
      <c r="Q47" s="155">
        <f t="shared" ref="Q47" si="18">IF(AND(ISNUMBER(L47),N47="Optativa"),L47,0)</f>
        <v>0</v>
      </c>
      <c r="R47" s="156"/>
      <c r="S47" s="136">
        <f>IF(K47&lt;&gt;"",1,0)</f>
        <v>0</v>
      </c>
    </row>
    <row r="48" spans="1:19" ht="15.75" thickBot="1" x14ac:dyDescent="0.3">
      <c r="A48" s="169"/>
      <c r="B48" s="74"/>
      <c r="C48" s="75"/>
      <c r="D48" s="75"/>
      <c r="E48" s="75"/>
      <c r="F48" s="75"/>
      <c r="G48" s="73">
        <f t="shared" si="0"/>
        <v>0</v>
      </c>
      <c r="H48" s="75"/>
      <c r="I48" s="82"/>
      <c r="J48" s="149"/>
      <c r="K48" s="145"/>
      <c r="L48" s="149"/>
      <c r="M48" s="149"/>
      <c r="N48" s="145"/>
      <c r="O48" s="147"/>
      <c r="P48" s="149"/>
      <c r="Q48" s="149"/>
      <c r="R48" s="151"/>
      <c r="S48" s="136"/>
    </row>
    <row r="49" spans="1:19" ht="15.75" thickBot="1" x14ac:dyDescent="0.3">
      <c r="A49" s="170"/>
      <c r="B49" s="76"/>
      <c r="C49" s="77"/>
      <c r="D49" s="77"/>
      <c r="E49" s="77"/>
      <c r="F49" s="77"/>
      <c r="G49" s="73">
        <f t="shared" si="0"/>
        <v>0</v>
      </c>
      <c r="H49" s="77"/>
      <c r="I49" s="83"/>
      <c r="J49" s="150"/>
      <c r="K49" s="146"/>
      <c r="L49" s="150"/>
      <c r="M49" s="150"/>
      <c r="N49" s="146"/>
      <c r="O49" s="148"/>
      <c r="P49" s="150"/>
      <c r="Q49" s="150"/>
      <c r="R49" s="152"/>
      <c r="S49" s="136"/>
    </row>
    <row r="50" spans="1:19" ht="15.75" thickBot="1" x14ac:dyDescent="0.3">
      <c r="A50" s="168">
        <v>11</v>
      </c>
      <c r="B50" s="72"/>
      <c r="C50" s="73"/>
      <c r="D50" s="73"/>
      <c r="E50" s="73"/>
      <c r="F50" s="73"/>
      <c r="G50" s="73">
        <f t="shared" si="0"/>
        <v>0</v>
      </c>
      <c r="H50" s="73"/>
      <c r="I50" s="81"/>
      <c r="J50" s="155" t="e">
        <f>IF($L$3="GITST",VLOOKUP(K50,'Asignaturas GITST'!$A$15:$F$98,6,FALSE),IF($L$3="GIB",VLOOKUP(K50,'Asignaturas GIB'!$A$12:$F$64,6,FALSE),IF($L$3="GISD",VLOOKUP(K50,'Asignaturas GISD'!$A$35:$F$65,6,FALSE),IF($L$3="MUIT",VLOOKUP(K50,'Asignaturas MUIT'!$A$53:$F$61,6,FALSE),IF($L$3="MUIB",VLOOKUP(K50,'Asignaturas MUIB'!$A$32:$F$47,6,FALSE))))))</f>
        <v>#N/A</v>
      </c>
      <c r="K50" s="153"/>
      <c r="L50" s="155" t="e">
        <f>IF($L$3="GITST",VLOOKUP(K50,'Asignaturas GITST'!$A$15:$F$98,3,FALSE),IF($L$3="GIB",VLOOKUP(K50,'Asignaturas GIB'!$A$12:$F$64,3,FALSE),IF($L$3="GISD",VLOOKUP(K50,'Asignaturas GISD'!$A$35:$F$65,3,FALSE),IF($L$3="MUIT",VLOOKUP(K50,'Asignaturas MUIT'!$A$53:$F$61,3,FALSE),IF($L$3="MUIB",VLOOKUP(K50,'Asignaturas MUIB'!$A$32:$F$47,3,FALSE))))))</f>
        <v>#N/A</v>
      </c>
      <c r="M50" s="155" t="e">
        <f>IF($L$3="GITST",VLOOKUP(K50,'Asignaturas GITST'!$A$15:$F$98,5,FALSE),IF($L$3="GIB",VLOOKUP(K50,'Asignaturas GIB'!$A$12:$F$64,5,FALSE),IF($L$3="GISD",VLOOKUP(K50,'Asignaturas GISD'!$A$35:$F$65,5,FALSE),IF($L$3="MUIT",VLOOKUP(K50,'Asignaturas MUIT'!$A$53:$F$61,5,FALSE),IF($L$3="MUIB",VLOOKUP(K50,'Asignaturas MUIB'!$A$32:$F$47,5,FALSE))))))</f>
        <v>#N/A</v>
      </c>
      <c r="N50" s="153"/>
      <c r="O50" s="157"/>
      <c r="P50" s="155">
        <f t="shared" ref="P50" si="19">IF(AND(ISNUMBER(L50),N50="Obligatoria"),L50,0)</f>
        <v>0</v>
      </c>
      <c r="Q50" s="155">
        <f t="shared" ref="Q50" si="20">IF(AND(ISNUMBER(L50),N50="Optativa"),L50,0)</f>
        <v>0</v>
      </c>
      <c r="R50" s="156"/>
      <c r="S50" s="136">
        <f>IF(K50&lt;&gt;"",1,0)</f>
        <v>0</v>
      </c>
    </row>
    <row r="51" spans="1:19" ht="15.75" thickBot="1" x14ac:dyDescent="0.3">
      <c r="A51" s="169"/>
      <c r="B51" s="74"/>
      <c r="C51" s="75"/>
      <c r="D51" s="75"/>
      <c r="E51" s="75"/>
      <c r="F51" s="75"/>
      <c r="G51" s="73">
        <f t="shared" si="0"/>
        <v>0</v>
      </c>
      <c r="H51" s="75"/>
      <c r="I51" s="82"/>
      <c r="J51" s="149"/>
      <c r="K51" s="145"/>
      <c r="L51" s="149"/>
      <c r="M51" s="149"/>
      <c r="N51" s="145"/>
      <c r="O51" s="147"/>
      <c r="P51" s="149"/>
      <c r="Q51" s="149"/>
      <c r="R51" s="151"/>
      <c r="S51" s="136"/>
    </row>
    <row r="52" spans="1:19" ht="15.75" thickBot="1" x14ac:dyDescent="0.3">
      <c r="A52" s="170"/>
      <c r="B52" s="76"/>
      <c r="C52" s="77"/>
      <c r="D52" s="77"/>
      <c r="E52" s="77"/>
      <c r="F52" s="77"/>
      <c r="G52" s="73">
        <f t="shared" si="0"/>
        <v>0</v>
      </c>
      <c r="H52" s="77"/>
      <c r="I52" s="83"/>
      <c r="J52" s="150"/>
      <c r="K52" s="146"/>
      <c r="L52" s="150"/>
      <c r="M52" s="150"/>
      <c r="N52" s="146"/>
      <c r="O52" s="148"/>
      <c r="P52" s="150"/>
      <c r="Q52" s="150"/>
      <c r="R52" s="152"/>
      <c r="S52" s="136"/>
    </row>
    <row r="53" spans="1:19" ht="15.75" thickBot="1" x14ac:dyDescent="0.3">
      <c r="A53" s="168">
        <v>12</v>
      </c>
      <c r="B53" s="72"/>
      <c r="C53" s="73"/>
      <c r="D53" s="73"/>
      <c r="E53" s="73"/>
      <c r="F53" s="73"/>
      <c r="G53" s="73">
        <f t="shared" si="0"/>
        <v>0</v>
      </c>
      <c r="H53" s="73"/>
      <c r="I53" s="81"/>
      <c r="J53" s="155" t="e">
        <f>IF($L$3="GITST",VLOOKUP(K53,'Asignaturas GITST'!$A$15:$F$98,6,FALSE),IF($L$3="GIB",VLOOKUP(K53,'Asignaturas GIB'!$A$12:$F$64,6,FALSE),IF($L$3="GISD",VLOOKUP(K53,'Asignaturas GISD'!$A$35:$F$65,6,FALSE),IF($L$3="MUIT",VLOOKUP(K53,'Asignaturas MUIT'!$A$53:$F$61,6,FALSE),IF($L$3="MUIB",VLOOKUP(K53,'Asignaturas MUIB'!$A$32:$F$47,6,FALSE))))))</f>
        <v>#N/A</v>
      </c>
      <c r="K53" s="153"/>
      <c r="L53" s="155" t="e">
        <f>IF($L$3="GITST",VLOOKUP(K53,'Asignaturas GITST'!$A$15:$F$98,3,FALSE),IF($L$3="GIB",VLOOKUP(K53,'Asignaturas GIB'!$A$12:$F$64,3,FALSE),IF($L$3="GISD",VLOOKUP(K53,'Asignaturas GISD'!$A$35:$F$65,3,FALSE),IF($L$3="MUIT",VLOOKUP(K53,'Asignaturas MUIT'!$A$53:$F$61,3,FALSE),IF($L$3="MUIB",VLOOKUP(K53,'Asignaturas MUIB'!$A$32:$F$47,3,FALSE))))))</f>
        <v>#N/A</v>
      </c>
      <c r="M53" s="155" t="e">
        <f>IF($L$3="GITST",VLOOKUP(K53,'Asignaturas GITST'!$A$15:$F$98,5,FALSE),IF($L$3="GIB",VLOOKUP(K53,'Asignaturas GIB'!$A$12:$F$64,5,FALSE),IF($L$3="GISD",VLOOKUP(K53,'Asignaturas GISD'!$A$35:$F$65,5,FALSE),IF($L$3="MUIT",VLOOKUP(K53,'Asignaturas MUIT'!$A$53:$F$61,5,FALSE),IF($L$3="MUIB",VLOOKUP(K53,'Asignaturas MUIB'!$A$32:$F$47,5,FALSE))))))</f>
        <v>#N/A</v>
      </c>
      <c r="N53" s="153"/>
      <c r="O53" s="157"/>
      <c r="P53" s="155">
        <f t="shared" ref="P53" si="21">IF(AND(ISNUMBER(L53),N53="Obligatoria"),L53,0)</f>
        <v>0</v>
      </c>
      <c r="Q53" s="155">
        <f t="shared" ref="Q53" si="22">IF(AND(ISNUMBER(L53),N53="Optativa"),L53,0)</f>
        <v>0</v>
      </c>
      <c r="R53" s="156"/>
      <c r="S53" s="136">
        <f>IF(K53&lt;&gt;"",1,0)</f>
        <v>0</v>
      </c>
    </row>
    <row r="54" spans="1:19" ht="15.75" thickBot="1" x14ac:dyDescent="0.3">
      <c r="A54" s="169"/>
      <c r="B54" s="74"/>
      <c r="C54" s="75"/>
      <c r="D54" s="75"/>
      <c r="E54" s="75"/>
      <c r="F54" s="75"/>
      <c r="G54" s="73">
        <f t="shared" si="0"/>
        <v>0</v>
      </c>
      <c r="H54" s="75"/>
      <c r="I54" s="82"/>
      <c r="J54" s="149"/>
      <c r="K54" s="145"/>
      <c r="L54" s="149"/>
      <c r="M54" s="149"/>
      <c r="N54" s="145"/>
      <c r="O54" s="147"/>
      <c r="P54" s="149"/>
      <c r="Q54" s="149"/>
      <c r="R54" s="151"/>
      <c r="S54" s="136"/>
    </row>
    <row r="55" spans="1:19" ht="15.75" thickBot="1" x14ac:dyDescent="0.3">
      <c r="A55" s="170"/>
      <c r="B55" s="76"/>
      <c r="C55" s="77"/>
      <c r="D55" s="77"/>
      <c r="E55" s="77"/>
      <c r="F55" s="77"/>
      <c r="G55" s="73">
        <f t="shared" si="0"/>
        <v>0</v>
      </c>
      <c r="H55" s="77"/>
      <c r="I55" s="83"/>
      <c r="J55" s="150"/>
      <c r="K55" s="146"/>
      <c r="L55" s="150"/>
      <c r="M55" s="150"/>
      <c r="N55" s="146"/>
      <c r="O55" s="148"/>
      <c r="P55" s="150"/>
      <c r="Q55" s="150"/>
      <c r="R55" s="152"/>
      <c r="S55" s="136"/>
    </row>
    <row r="56" spans="1:19" ht="15.75" thickBot="1" x14ac:dyDescent="0.3">
      <c r="A56" s="168">
        <v>13</v>
      </c>
      <c r="B56" s="72"/>
      <c r="C56" s="73"/>
      <c r="D56" s="73"/>
      <c r="E56" s="73"/>
      <c r="F56" s="73"/>
      <c r="G56" s="73">
        <f t="shared" si="0"/>
        <v>0</v>
      </c>
      <c r="H56" s="73"/>
      <c r="I56" s="81"/>
      <c r="J56" s="155" t="e">
        <f>IF($L$3="GITST",VLOOKUP(K56,'Asignaturas GITST'!$A$15:$F$98,6,FALSE),IF($L$3="GIB",VLOOKUP(K56,'Asignaturas GIB'!$A$12:$F$64,6,FALSE),IF($L$3="GISD",VLOOKUP(K56,'Asignaturas GISD'!$A$35:$F$65,6,FALSE),IF($L$3="MUIT",VLOOKUP(K56,'Asignaturas MUIT'!$A$53:$F$61,6,FALSE),IF($L$3="MUIB",VLOOKUP(K56,'Asignaturas MUIB'!$A$32:$F$47,6,FALSE))))))</f>
        <v>#N/A</v>
      </c>
      <c r="K56" s="153"/>
      <c r="L56" s="155" t="e">
        <f>IF($L$3="GITST",VLOOKUP(K56,'Asignaturas GITST'!$A$15:$F$98,3,FALSE),IF($L$3="GIB",VLOOKUP(K56,'Asignaturas GIB'!$A$12:$F$64,3,FALSE),IF($L$3="GISD",VLOOKUP(K56,'Asignaturas GISD'!$A$35:$F$65,3,FALSE),IF($L$3="MUIT",VLOOKUP(K56,'Asignaturas MUIT'!$A$53:$F$61,3,FALSE),IF($L$3="MUIB",VLOOKUP(K56,'Asignaturas MUIB'!$A$32:$F$47,3,FALSE))))))</f>
        <v>#N/A</v>
      </c>
      <c r="M56" s="155" t="e">
        <f>IF($L$3="GITST",VLOOKUP(K56,'Asignaturas GITST'!$A$15:$F$98,5,FALSE),IF($L$3="GIB",VLOOKUP(K56,'Asignaturas GIB'!$A$12:$F$64,5,FALSE),IF($L$3="GISD",VLOOKUP(K56,'Asignaturas GISD'!$A$35:$F$65,5,FALSE),IF($L$3="MUIT",VLOOKUP(K56,'Asignaturas MUIT'!$A$53:$F$61,5,FALSE),IF($L$3="MUIB",VLOOKUP(K56,'Asignaturas MUIB'!$A$32:$F$47,5,FALSE))))))</f>
        <v>#N/A</v>
      </c>
      <c r="N56" s="153"/>
      <c r="O56" s="157"/>
      <c r="P56" s="155">
        <f t="shared" ref="P56" si="23">IF(AND(ISNUMBER(L56),N56="Obligatoria"),L56,0)</f>
        <v>0</v>
      </c>
      <c r="Q56" s="155">
        <f t="shared" ref="Q56" si="24">IF(AND(ISNUMBER(L56),N56="Optativa"),L56,0)</f>
        <v>0</v>
      </c>
      <c r="R56" s="156"/>
      <c r="S56" s="136">
        <f>IF(K56&lt;&gt;"",1,0)</f>
        <v>0</v>
      </c>
    </row>
    <row r="57" spans="1:19" ht="15.75" thickBot="1" x14ac:dyDescent="0.3">
      <c r="A57" s="169"/>
      <c r="B57" s="74"/>
      <c r="C57" s="75"/>
      <c r="D57" s="75"/>
      <c r="E57" s="75"/>
      <c r="F57" s="75"/>
      <c r="G57" s="73">
        <f t="shared" si="0"/>
        <v>0</v>
      </c>
      <c r="H57" s="75"/>
      <c r="I57" s="82"/>
      <c r="J57" s="149"/>
      <c r="K57" s="145"/>
      <c r="L57" s="149"/>
      <c r="M57" s="149"/>
      <c r="N57" s="145"/>
      <c r="O57" s="147"/>
      <c r="P57" s="149"/>
      <c r="Q57" s="149"/>
      <c r="R57" s="151"/>
      <c r="S57" s="136"/>
    </row>
    <row r="58" spans="1:19" ht="15.75" thickBot="1" x14ac:dyDescent="0.3">
      <c r="A58" s="170"/>
      <c r="B58" s="76"/>
      <c r="C58" s="77"/>
      <c r="D58" s="77"/>
      <c r="E58" s="77"/>
      <c r="F58" s="77"/>
      <c r="G58" s="73">
        <f t="shared" si="0"/>
        <v>0</v>
      </c>
      <c r="H58" s="77"/>
      <c r="I58" s="83"/>
      <c r="J58" s="150"/>
      <c r="K58" s="146"/>
      <c r="L58" s="150"/>
      <c r="M58" s="150"/>
      <c r="N58" s="146"/>
      <c r="O58" s="148"/>
      <c r="P58" s="150"/>
      <c r="Q58" s="150"/>
      <c r="R58" s="152"/>
      <c r="S58" s="136"/>
    </row>
    <row r="59" spans="1:19" ht="15.75" thickBot="1" x14ac:dyDescent="0.3">
      <c r="A59" s="168">
        <v>14</v>
      </c>
      <c r="B59" s="72"/>
      <c r="C59" s="73"/>
      <c r="D59" s="73"/>
      <c r="E59" s="73"/>
      <c r="F59" s="73"/>
      <c r="G59" s="73">
        <f t="shared" si="0"/>
        <v>0</v>
      </c>
      <c r="H59" s="73"/>
      <c r="I59" s="81"/>
      <c r="J59" s="155" t="e">
        <f>IF($L$3="GITST",VLOOKUP(K59,'Asignaturas GITST'!$A$15:$F$98,6,FALSE),IF($L$3="GIB",VLOOKUP(K59,'Asignaturas GIB'!$A$12:$F$64,6,FALSE),IF($L$3="GISD",VLOOKUP(K59,'Asignaturas GISD'!$A$35:$F$65,6,FALSE),IF($L$3="MUIT",VLOOKUP(K59,'Asignaturas MUIT'!$A$53:$F$61,6,FALSE),IF($L$3="MUIB",VLOOKUP(K59,'Asignaturas MUIB'!$A$32:$F$47,6,FALSE))))))</f>
        <v>#N/A</v>
      </c>
      <c r="K59" s="153"/>
      <c r="L59" s="155" t="e">
        <f>IF($L$3="GITST",VLOOKUP(K59,'Asignaturas GITST'!$A$15:$F$98,3,FALSE),IF($L$3="GIB",VLOOKUP(K59,'Asignaturas GIB'!$A$12:$F$64,3,FALSE),IF($L$3="GISD",VLOOKUP(K59,'Asignaturas GISD'!$A$35:$F$65,3,FALSE),IF($L$3="MUIT",VLOOKUP(K59,'Asignaturas MUIT'!$A$53:$F$61,3,FALSE),IF($L$3="MUIB",VLOOKUP(K59,'Asignaturas MUIB'!$A$32:$F$47,3,FALSE))))))</f>
        <v>#N/A</v>
      </c>
      <c r="M59" s="155" t="e">
        <f>IF($L$3="GITST",VLOOKUP(K59,'Asignaturas GITST'!$A$15:$F$98,5,FALSE),IF($L$3="GIB",VLOOKUP(K59,'Asignaturas GIB'!$A$12:$F$64,5,FALSE),IF($L$3="GISD",VLOOKUP(K59,'Asignaturas GISD'!$A$35:$F$65,5,FALSE),IF($L$3="MUIT",VLOOKUP(K59,'Asignaturas MUIT'!$A$53:$F$61,5,FALSE),IF($L$3="MUIB",VLOOKUP(K59,'Asignaturas MUIB'!$A$32:$F$47,5,FALSE))))))</f>
        <v>#N/A</v>
      </c>
      <c r="N59" s="153"/>
      <c r="O59" s="157"/>
      <c r="P59" s="155">
        <f t="shared" ref="P59" si="25">IF(AND(ISNUMBER(L59),N59="Obligatoria"),L59,0)</f>
        <v>0</v>
      </c>
      <c r="Q59" s="155">
        <f t="shared" ref="Q59" si="26">IF(AND(ISNUMBER(L59),N59="Optativa"),L59,0)</f>
        <v>0</v>
      </c>
      <c r="R59" s="156"/>
      <c r="S59" s="136">
        <f>IF(K59&lt;&gt;"",1,0)</f>
        <v>0</v>
      </c>
    </row>
    <row r="60" spans="1:19" ht="15.75" thickBot="1" x14ac:dyDescent="0.3">
      <c r="A60" s="169"/>
      <c r="B60" s="74"/>
      <c r="C60" s="75"/>
      <c r="D60" s="75"/>
      <c r="E60" s="75"/>
      <c r="F60" s="75"/>
      <c r="G60" s="73">
        <f t="shared" si="0"/>
        <v>0</v>
      </c>
      <c r="H60" s="75"/>
      <c r="I60" s="82"/>
      <c r="J60" s="149"/>
      <c r="K60" s="145"/>
      <c r="L60" s="149"/>
      <c r="M60" s="149"/>
      <c r="N60" s="145"/>
      <c r="O60" s="147"/>
      <c r="P60" s="149"/>
      <c r="Q60" s="149"/>
      <c r="R60" s="151"/>
      <c r="S60" s="136"/>
    </row>
    <row r="61" spans="1:19" ht="15.75" thickBot="1" x14ac:dyDescent="0.3">
      <c r="A61" s="170"/>
      <c r="B61" s="76"/>
      <c r="C61" s="77"/>
      <c r="D61" s="77"/>
      <c r="E61" s="77"/>
      <c r="F61" s="77"/>
      <c r="G61" s="73">
        <f t="shared" si="0"/>
        <v>0</v>
      </c>
      <c r="H61" s="77"/>
      <c r="I61" s="83"/>
      <c r="J61" s="150"/>
      <c r="K61" s="146"/>
      <c r="L61" s="150"/>
      <c r="M61" s="150"/>
      <c r="N61" s="146"/>
      <c r="O61" s="148"/>
      <c r="P61" s="150"/>
      <c r="Q61" s="150"/>
      <c r="R61" s="152"/>
      <c r="S61" s="136"/>
    </row>
    <row r="62" spans="1:19" ht="15.75" thickBot="1" x14ac:dyDescent="0.3">
      <c r="A62" s="168">
        <v>15</v>
      </c>
      <c r="B62" s="72"/>
      <c r="C62" s="73"/>
      <c r="D62" s="73"/>
      <c r="E62" s="73"/>
      <c r="F62" s="73"/>
      <c r="G62" s="73">
        <f t="shared" si="0"/>
        <v>0</v>
      </c>
      <c r="H62" s="73"/>
      <c r="I62" s="81"/>
      <c r="J62" s="155" t="e">
        <f>IF($L$3="GITST",VLOOKUP(K62,'Asignaturas GITST'!$A$15:$F$98,6,FALSE),IF($L$3="GIB",VLOOKUP(K62,'Asignaturas GIB'!$A$12:$F$64,6,FALSE),IF($L$3="GISD",VLOOKUP(K62,'Asignaturas GISD'!$A$35:$F$65,6,FALSE),IF($L$3="MUIT",VLOOKUP(K62,'Asignaturas MUIT'!$A$53:$F$61,6,FALSE),IF($L$3="MUIB",VLOOKUP(K62,'Asignaturas MUIB'!$A$32:$F$47,6,FALSE))))))</f>
        <v>#N/A</v>
      </c>
      <c r="K62" s="153"/>
      <c r="L62" s="155" t="e">
        <f>IF($L$3="GITST",VLOOKUP(K62,'Asignaturas GITST'!$A$15:$F$98,3,FALSE),IF($L$3="GIB",VLOOKUP(K62,'Asignaturas GIB'!$A$12:$F$64,3,FALSE),IF($L$3="GISD",VLOOKUP(K62,'Asignaturas GISD'!$A$35:$F$65,3,FALSE),IF($L$3="MUIT",VLOOKUP(K62,'Asignaturas MUIT'!$A$53:$F$61,3,FALSE),IF($L$3="MUIB",VLOOKUP(K62,'Asignaturas MUIB'!$A$32:$F$47,3,FALSE))))))</f>
        <v>#N/A</v>
      </c>
      <c r="M62" s="155" t="e">
        <f>IF($L$3="GITST",VLOOKUP(K62,'Asignaturas GITST'!$A$15:$F$98,5,FALSE),IF($L$3="GIB",VLOOKUP(K62,'Asignaturas GIB'!$A$12:$F$64,5,FALSE),IF($L$3="GISD",VLOOKUP(K62,'Asignaturas GISD'!$A$35:$F$65,5,FALSE),IF($L$3="MUIT",VLOOKUP(K62,'Asignaturas MUIT'!$A$53:$F$61,5,FALSE),IF($L$3="MUIB",VLOOKUP(K62,'Asignaturas MUIB'!$A$32:$F$47,5,FALSE))))))</f>
        <v>#N/A</v>
      </c>
      <c r="N62" s="153"/>
      <c r="O62" s="157"/>
      <c r="P62" s="155">
        <f t="shared" ref="P62" si="27">IF(AND(ISNUMBER(L62),N62="Obligatoria"),L62,0)</f>
        <v>0</v>
      </c>
      <c r="Q62" s="155">
        <f t="shared" ref="Q62" si="28">IF(AND(ISNUMBER(L62),N62="Optativa"),L62,0)</f>
        <v>0</v>
      </c>
      <c r="R62" s="156"/>
      <c r="S62" s="136">
        <f>IF(K62&lt;&gt;"",1,0)</f>
        <v>0</v>
      </c>
    </row>
    <row r="63" spans="1:19" ht="15.75" thickBot="1" x14ac:dyDescent="0.3">
      <c r="A63" s="169"/>
      <c r="B63" s="74"/>
      <c r="C63" s="75"/>
      <c r="D63" s="75"/>
      <c r="E63" s="75"/>
      <c r="F63" s="75"/>
      <c r="G63" s="73">
        <f t="shared" si="0"/>
        <v>0</v>
      </c>
      <c r="H63" s="75"/>
      <c r="I63" s="82"/>
      <c r="J63" s="149"/>
      <c r="K63" s="145"/>
      <c r="L63" s="149"/>
      <c r="M63" s="149"/>
      <c r="N63" s="145"/>
      <c r="O63" s="147"/>
      <c r="P63" s="149"/>
      <c r="Q63" s="149"/>
      <c r="R63" s="151"/>
      <c r="S63" s="136"/>
    </row>
    <row r="64" spans="1:19" ht="15.75" thickBot="1" x14ac:dyDescent="0.3">
      <c r="A64" s="170"/>
      <c r="B64" s="76"/>
      <c r="C64" s="77"/>
      <c r="D64" s="77"/>
      <c r="E64" s="77"/>
      <c r="F64" s="77"/>
      <c r="G64" s="73">
        <f t="shared" si="0"/>
        <v>0</v>
      </c>
      <c r="H64" s="77"/>
      <c r="I64" s="83"/>
      <c r="J64" s="150"/>
      <c r="K64" s="146"/>
      <c r="L64" s="150"/>
      <c r="M64" s="150"/>
      <c r="N64" s="146"/>
      <c r="O64" s="148"/>
      <c r="P64" s="150"/>
      <c r="Q64" s="150"/>
      <c r="R64" s="152"/>
      <c r="S64" s="136"/>
    </row>
    <row r="65" spans="1:19" ht="15.75" thickBot="1" x14ac:dyDescent="0.3">
      <c r="A65" s="168">
        <v>16</v>
      </c>
      <c r="B65" s="72"/>
      <c r="C65" s="73"/>
      <c r="D65" s="73"/>
      <c r="E65" s="73"/>
      <c r="F65" s="73"/>
      <c r="G65" s="73">
        <f t="shared" si="0"/>
        <v>0</v>
      </c>
      <c r="H65" s="73"/>
      <c r="I65" s="81"/>
      <c r="J65" s="155" t="e">
        <f>IF($L$3="GITST",VLOOKUP(K65,'Asignaturas GITST'!$A$15:$F$98,6,FALSE),IF($L$3="GIB",VLOOKUP(K65,'Asignaturas GIB'!$A$12:$F$64,6,FALSE),IF($L$3="GISD",VLOOKUP(K65,'Asignaturas GISD'!$A$35:$F$65,6,FALSE),IF($L$3="MUIT",VLOOKUP(K65,'Asignaturas MUIT'!$A$53:$F$61,6,FALSE),IF($L$3="MUIB",VLOOKUP(K65,'Asignaturas MUIB'!$A$32:$F$47,6,FALSE))))))</f>
        <v>#N/A</v>
      </c>
      <c r="K65" s="153"/>
      <c r="L65" s="155" t="e">
        <f>IF($L$3="GITST",VLOOKUP(K65,'Asignaturas GITST'!$A$15:$F$98,3,FALSE),IF($L$3="GIB",VLOOKUP(K65,'Asignaturas GIB'!$A$12:$F$64,3,FALSE),IF($L$3="GISD",VLOOKUP(K65,'Asignaturas GISD'!$A$35:$F$65,3,FALSE),IF($L$3="MUIT",VLOOKUP(K65,'Asignaturas MUIT'!$A$53:$F$61,3,FALSE),IF($L$3="MUIB",VLOOKUP(K65,'Asignaturas MUIB'!$A$32:$F$47,3,FALSE))))))</f>
        <v>#N/A</v>
      </c>
      <c r="M65" s="155" t="e">
        <f>IF($L$3="GITST",VLOOKUP(K65,'Asignaturas GITST'!$A$15:$F$98,5,FALSE),IF($L$3="GIB",VLOOKUP(K65,'Asignaturas GIB'!$A$12:$F$64,5,FALSE),IF($L$3="GISD",VLOOKUP(K65,'Asignaturas GISD'!$A$35:$F$65,5,FALSE),IF($L$3="MUIT",VLOOKUP(K65,'Asignaturas MUIT'!$A$53:$F$61,5,FALSE),IF($L$3="MUIB",VLOOKUP(K65,'Asignaturas MUIB'!$A$32:$F$47,5,FALSE))))))</f>
        <v>#N/A</v>
      </c>
      <c r="N65" s="153"/>
      <c r="O65" s="157"/>
      <c r="P65" s="155">
        <f t="shared" ref="P65" si="29">IF(AND(ISNUMBER(L65),N65="Obligatoria"),L65,0)</f>
        <v>0</v>
      </c>
      <c r="Q65" s="155">
        <f t="shared" ref="Q65" si="30">IF(AND(ISNUMBER(L65),N65="Optativa"),L65,0)</f>
        <v>0</v>
      </c>
      <c r="R65" s="156"/>
      <c r="S65" s="136">
        <f>IF(K65&lt;&gt;"",1,0)</f>
        <v>0</v>
      </c>
    </row>
    <row r="66" spans="1:19" ht="15.75" thickBot="1" x14ac:dyDescent="0.3">
      <c r="A66" s="169"/>
      <c r="B66" s="74"/>
      <c r="C66" s="75"/>
      <c r="D66" s="75"/>
      <c r="E66" s="75"/>
      <c r="F66" s="75"/>
      <c r="G66" s="73">
        <f t="shared" si="0"/>
        <v>0</v>
      </c>
      <c r="H66" s="75"/>
      <c r="I66" s="82"/>
      <c r="J66" s="149"/>
      <c r="K66" s="145"/>
      <c r="L66" s="149"/>
      <c r="M66" s="149"/>
      <c r="N66" s="145"/>
      <c r="O66" s="147"/>
      <c r="P66" s="149"/>
      <c r="Q66" s="149"/>
      <c r="R66" s="151"/>
      <c r="S66" s="136"/>
    </row>
    <row r="67" spans="1:19" ht="15.75" thickBot="1" x14ac:dyDescent="0.3">
      <c r="A67" s="170"/>
      <c r="B67" s="76"/>
      <c r="C67" s="77"/>
      <c r="D67" s="77"/>
      <c r="E67" s="77"/>
      <c r="F67" s="77"/>
      <c r="G67" s="73">
        <f t="shared" si="0"/>
        <v>0</v>
      </c>
      <c r="H67" s="77"/>
      <c r="I67" s="83"/>
      <c r="J67" s="150"/>
      <c r="K67" s="146"/>
      <c r="L67" s="150"/>
      <c r="M67" s="150"/>
      <c r="N67" s="146"/>
      <c r="O67" s="148"/>
      <c r="P67" s="150"/>
      <c r="Q67" s="150"/>
      <c r="R67" s="152"/>
      <c r="S67" s="136"/>
    </row>
  </sheetData>
  <sheetProtection algorithmName="SHA-512" hashValue="4ktJj10FZqYdCPOgbnZBYL5xMlk6mPYssRr0H/xDk/Pm1PkmWiwvK1n0thYB8lwyBLOghlMfYlve0CjMlAi1QA==" saltValue="VnKZLlY0ifQlfklIXraHAg==" spinCount="100000" sheet="1" objects="1" scenarios="1" formatCells="0"/>
  <mergeCells count="222">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 ref="N65:N67"/>
    <mergeCell ref="O65:O67"/>
    <mergeCell ref="P59:P61"/>
    <mergeCell ref="Q59:Q61"/>
    <mergeCell ref="R59:R61"/>
    <mergeCell ref="N56:N58"/>
    <mergeCell ref="O56:O58"/>
    <mergeCell ref="P56:P58"/>
    <mergeCell ref="Q56:Q58"/>
    <mergeCell ref="R56:R58"/>
    <mergeCell ref="O59:O61"/>
    <mergeCell ref="M56:M58"/>
    <mergeCell ref="J59:J61"/>
    <mergeCell ref="K59:K61"/>
    <mergeCell ref="L59:L61"/>
    <mergeCell ref="J56:J58"/>
    <mergeCell ref="K56:K58"/>
    <mergeCell ref="L56:L58"/>
    <mergeCell ref="M59:M61"/>
    <mergeCell ref="N59:N61"/>
    <mergeCell ref="P53:P55"/>
    <mergeCell ref="Q53:Q55"/>
    <mergeCell ref="R53:R55"/>
    <mergeCell ref="N50:N52"/>
    <mergeCell ref="O50:O52"/>
    <mergeCell ref="P50:P52"/>
    <mergeCell ref="Q50:Q52"/>
    <mergeCell ref="R50:R52"/>
    <mergeCell ref="M50:M52"/>
    <mergeCell ref="J53:J55"/>
    <mergeCell ref="K53:K55"/>
    <mergeCell ref="L53:L55"/>
    <mergeCell ref="J50:J52"/>
    <mergeCell ref="K50:K52"/>
    <mergeCell ref="L50:L52"/>
    <mergeCell ref="M53:M55"/>
    <mergeCell ref="N53:N55"/>
    <mergeCell ref="O53:O55"/>
    <mergeCell ref="P47:P49"/>
    <mergeCell ref="Q47:Q49"/>
    <mergeCell ref="R47:R49"/>
    <mergeCell ref="N44:N46"/>
    <mergeCell ref="O44:O46"/>
    <mergeCell ref="P44:P46"/>
    <mergeCell ref="Q44:Q46"/>
    <mergeCell ref="R44:R46"/>
    <mergeCell ref="M44:M46"/>
    <mergeCell ref="J47:J49"/>
    <mergeCell ref="K47:K49"/>
    <mergeCell ref="L47:L49"/>
    <mergeCell ref="J44:J46"/>
    <mergeCell ref="K44:K46"/>
    <mergeCell ref="L44:L46"/>
    <mergeCell ref="M47:M49"/>
    <mergeCell ref="N47:N49"/>
    <mergeCell ref="O47:O49"/>
    <mergeCell ref="O41:O43"/>
    <mergeCell ref="P41:P43"/>
    <mergeCell ref="Q41:Q43"/>
    <mergeCell ref="R41:R43"/>
    <mergeCell ref="N38:N40"/>
    <mergeCell ref="O38:O40"/>
    <mergeCell ref="P38:P40"/>
    <mergeCell ref="Q38:Q40"/>
    <mergeCell ref="R38:R40"/>
    <mergeCell ref="M32:M34"/>
    <mergeCell ref="J41:J43"/>
    <mergeCell ref="K41:K43"/>
    <mergeCell ref="L41:L43"/>
    <mergeCell ref="J38:J40"/>
    <mergeCell ref="K38:K40"/>
    <mergeCell ref="L38:L40"/>
    <mergeCell ref="M41:M43"/>
    <mergeCell ref="N41:N43"/>
    <mergeCell ref="M38:M40"/>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L3:O3"/>
    <mergeCell ref="L2:O2"/>
    <mergeCell ref="F10:H10"/>
    <mergeCell ref="Q2:R2"/>
    <mergeCell ref="Q3:R3"/>
    <mergeCell ref="L5:N5"/>
    <mergeCell ref="L6:N6"/>
    <mergeCell ref="L11:O11"/>
    <mergeCell ref="L8:O8"/>
    <mergeCell ref="L9:O9"/>
    <mergeCell ref="L10:O10"/>
    <mergeCell ref="F11:H11"/>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A62:A64"/>
    <mergeCell ref="A65:A67"/>
    <mergeCell ref="A20:A22"/>
    <mergeCell ref="A23:A25"/>
    <mergeCell ref="A26:A28"/>
    <mergeCell ref="A29:A31"/>
    <mergeCell ref="A32:A34"/>
    <mergeCell ref="A35:A37"/>
    <mergeCell ref="A38:A40"/>
    <mergeCell ref="A41:A43"/>
    <mergeCell ref="A44:A46"/>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S41:S43"/>
    <mergeCell ref="S44:S46"/>
    <mergeCell ref="S47:S49"/>
    <mergeCell ref="S50:S52"/>
    <mergeCell ref="S53:S55"/>
    <mergeCell ref="S56:S58"/>
    <mergeCell ref="S59:S61"/>
    <mergeCell ref="S62:S64"/>
    <mergeCell ref="S65:S67"/>
  </mergeCells>
  <conditionalFormatting sqref="R17:R18">
    <cfRule type="cellIs" dxfId="9" priority="8" operator="greaterThan">
      <formula>$B$15</formula>
    </cfRule>
  </conditionalFormatting>
  <conditionalFormatting sqref="Q9">
    <cfRule type="cellIs" dxfId="8" priority="7" operator="greaterThan">
      <formula>30</formula>
    </cfRule>
  </conditionalFormatting>
  <conditionalFormatting sqref="P9">
    <cfRule type="expression" dxfId="7" priority="4">
      <formula>$L$9&lt;&gt;"No Aplica"</formula>
    </cfRule>
  </conditionalFormatting>
  <conditionalFormatting sqref="P10">
    <cfRule type="expression" dxfId="6" priority="3">
      <formula>$L$10&lt;&gt;"No Aplica"</formula>
    </cfRule>
  </conditionalFormatting>
  <conditionalFormatting sqref="P11">
    <cfRule type="expression" dxfId="5" priority="2">
      <formula>$L$11&lt;&gt;"No Aplica"</formula>
    </cfRule>
  </conditionalFormatting>
  <conditionalFormatting sqref="D20:D22 D24:D31 D33:D67">
    <cfRule type="duplicateValues" dxfId="4" priority="1"/>
  </conditionalFormatting>
  <dataValidations count="1">
    <dataValidation type="list" allowBlank="1" showInputMessage="1" showErrorMessage="1" sqref="K20:K67">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Titulaciones!$H$2:$H$3</xm:f>
          </x14:formula1>
          <xm:sqref>N20 N23 N26 N29 N32 N35 N38 N41 N44 N47 N50 N53 N56 N59 N62 N65</xm:sqref>
        </x14:dataValidation>
        <x14:dataValidation type="list" allowBlank="1" showInputMessage="1" showErrorMessage="1">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activeCell="F18" sqref="F18:I18"/>
    </sheetView>
  </sheetViews>
  <sheetFormatPr baseColWidth="10" defaultRowHeight="15" x14ac:dyDescent="0.25"/>
  <cols>
    <col min="1" max="1" width="11.42578125" style="29"/>
    <col min="3" max="3" width="4.7109375" customWidth="1"/>
    <col min="5" max="5" width="24.140625" customWidth="1"/>
    <col min="6" max="6" width="15.28515625" customWidth="1"/>
  </cols>
  <sheetData>
    <row r="1" spans="1:19" ht="15.75" thickBot="1" x14ac:dyDescent="0.3">
      <c r="D1" s="35"/>
      <c r="E1" s="35"/>
      <c r="F1" s="35"/>
      <c r="G1" s="33"/>
      <c r="H1" s="33"/>
      <c r="I1" s="33"/>
      <c r="J1" s="33"/>
      <c r="K1" s="33"/>
      <c r="L1" s="33"/>
    </row>
    <row r="2" spans="1:19" ht="15.75" thickBot="1" x14ac:dyDescent="0.3">
      <c r="D2" s="172" t="s">
        <v>453</v>
      </c>
      <c r="E2" s="173"/>
      <c r="F2" s="173"/>
      <c r="G2" s="173"/>
      <c r="H2" s="173"/>
      <c r="I2" s="173"/>
      <c r="J2" s="173"/>
      <c r="K2" s="174"/>
      <c r="L2" s="16"/>
      <c r="M2" s="197" t="s">
        <v>671</v>
      </c>
      <c r="N2" s="198"/>
      <c r="O2" s="198"/>
      <c r="P2" s="199"/>
      <c r="R2" s="200" t="s">
        <v>651</v>
      </c>
      <c r="S2" s="201"/>
    </row>
    <row r="3" spans="1:19" ht="15.75" thickBot="1" x14ac:dyDescent="0.3">
      <c r="A3" s="160" t="s">
        <v>1074</v>
      </c>
      <c r="B3" s="161"/>
      <c r="D3" s="175" t="str">
        <f>'1. Univers. y titulación destin'!A3</f>
        <v>SE - Mälardalen University</v>
      </c>
      <c r="E3" s="176"/>
      <c r="F3" s="176"/>
      <c r="G3" s="176"/>
      <c r="H3" s="176"/>
      <c r="I3" s="176"/>
      <c r="J3" s="176"/>
      <c r="K3" s="177"/>
      <c r="M3" s="194" t="str">
        <f>'1. Univers. y titulación destin'!F3</f>
        <v>GISD</v>
      </c>
      <c r="N3" s="195"/>
      <c r="O3" s="195"/>
      <c r="P3" s="196"/>
      <c r="R3" s="202" t="str">
        <f>'1. Univers. y titulación destin'!G7</f>
        <v>C4-S7</v>
      </c>
      <c r="S3" s="203"/>
    </row>
    <row r="4" spans="1:19" ht="15.75" thickBot="1" x14ac:dyDescent="0.3">
      <c r="A4" s="162"/>
      <c r="B4" s="163"/>
      <c r="D4" s="34"/>
      <c r="E4" s="34"/>
      <c r="F4" s="34"/>
    </row>
    <row r="5" spans="1:19" ht="15.75" thickBot="1" x14ac:dyDescent="0.3">
      <c r="A5" s="158">
        <f>'2. Tabla de asignaturas'!$D$17</f>
        <v>4</v>
      </c>
      <c r="B5" s="159"/>
      <c r="D5" s="34"/>
      <c r="E5" s="34"/>
      <c r="F5" s="34"/>
      <c r="M5" s="204" t="s">
        <v>1013</v>
      </c>
      <c r="N5" s="205"/>
      <c r="O5" s="206"/>
      <c r="P5" s="31"/>
    </row>
    <row r="6" spans="1:19" ht="15.75" thickBot="1" x14ac:dyDescent="0.3">
      <c r="A6" s="158"/>
      <c r="B6" s="159"/>
      <c r="D6" s="178" t="s">
        <v>723</v>
      </c>
      <c r="E6" s="179"/>
      <c r="F6" s="182" t="s">
        <v>960</v>
      </c>
      <c r="G6" s="182" t="s">
        <v>961</v>
      </c>
      <c r="H6" s="182"/>
      <c r="I6" s="179"/>
      <c r="J6" s="179" t="s">
        <v>959</v>
      </c>
      <c r="K6" s="183"/>
      <c r="M6" s="207">
        <f>'1. Univers. y titulación destin'!G11</f>
        <v>0</v>
      </c>
      <c r="N6" s="208"/>
      <c r="O6" s="209"/>
      <c r="P6" s="31"/>
    </row>
    <row r="7" spans="1:19" ht="15.75" thickBot="1" x14ac:dyDescent="0.3">
      <c r="A7" s="158"/>
      <c r="B7" s="159"/>
      <c r="D7" s="180"/>
      <c r="E7" s="181"/>
      <c r="F7" s="181"/>
      <c r="G7" s="181"/>
      <c r="H7" s="181"/>
      <c r="I7" s="181"/>
      <c r="J7" s="181"/>
      <c r="K7" s="184"/>
      <c r="O7" s="31"/>
      <c r="P7" s="31"/>
      <c r="Q7" s="30"/>
    </row>
    <row r="8" spans="1:19" ht="15.75" thickBot="1" x14ac:dyDescent="0.3">
      <c r="A8" s="234"/>
      <c r="B8" s="235"/>
      <c r="D8" s="185" t="str">
        <f>'1. Univers. y titulación destin'!A9</f>
        <v>Software Eng.</v>
      </c>
      <c r="E8" s="186"/>
      <c r="F8" s="60" t="str">
        <f>'1. Univers. y titulación destin'!B9</f>
        <v>Computer Science</v>
      </c>
      <c r="G8" s="193" t="str">
        <f>'1. Univers. y titulación destin'!C9</f>
        <v>https://www.mdu.se/en/malardalen-university/education/international/programme/masters-programme-in-software-engineering</v>
      </c>
      <c r="H8" s="193"/>
      <c r="I8" s="193"/>
      <c r="J8" s="189">
        <f>'1. Univers. y titulación destin'!D9</f>
        <v>0</v>
      </c>
      <c r="K8" s="190"/>
      <c r="M8" s="237" t="s">
        <v>1014</v>
      </c>
      <c r="N8" s="237"/>
      <c r="O8" s="237"/>
      <c r="P8" s="237"/>
      <c r="Q8" s="85" t="s">
        <v>1016</v>
      </c>
      <c r="R8" s="54" t="s">
        <v>1015</v>
      </c>
    </row>
    <row r="9" spans="1:19" ht="15.75" customHeight="1" thickBot="1" x14ac:dyDescent="0.35">
      <c r="D9" s="185">
        <f>'1. Univers. y titulación destin'!A10</f>
        <v>0</v>
      </c>
      <c r="E9" s="186"/>
      <c r="F9" s="60">
        <f>'1. Univers. y titulación destin'!B10</f>
        <v>0</v>
      </c>
      <c r="G9" s="193">
        <f>'1. Univers. y titulación destin'!C10</f>
        <v>0</v>
      </c>
      <c r="H9" s="193"/>
      <c r="I9" s="193"/>
      <c r="J9" s="189">
        <f>'1. Univers. y titulación destin'!D10</f>
        <v>0</v>
      </c>
      <c r="K9" s="190"/>
      <c r="M9" s="236">
        <f>'2. Tabla de asignaturas'!L9:O9</f>
        <v>0</v>
      </c>
      <c r="N9" s="236"/>
      <c r="O9" s="236"/>
      <c r="P9" s="236"/>
      <c r="Q9" s="89">
        <f>'2. Tabla de asignaturas'!P9</f>
        <v>0</v>
      </c>
      <c r="R9" s="55">
        <f>'2. Tabla de asignaturas'!Q9</f>
        <v>0</v>
      </c>
    </row>
    <row r="10" spans="1:19" x14ac:dyDescent="0.25">
      <c r="D10" s="185">
        <f>'1. Univers. y titulación destin'!A11</f>
        <v>0</v>
      </c>
      <c r="E10" s="186"/>
      <c r="F10" s="60">
        <f>'1. Univers. y titulación destin'!B11</f>
        <v>0</v>
      </c>
      <c r="G10" s="193">
        <f>'1. Univers. y titulación destin'!C11</f>
        <v>0</v>
      </c>
      <c r="H10" s="193"/>
      <c r="I10" s="193"/>
      <c r="J10" s="189">
        <f>'1. Univers. y titulación destin'!D11</f>
        <v>0</v>
      </c>
      <c r="K10" s="190"/>
      <c r="M10" s="236">
        <f>'2. Tabla de asignaturas'!L10:O10</f>
        <v>0</v>
      </c>
      <c r="N10" s="236"/>
      <c r="O10" s="236"/>
      <c r="P10" s="236"/>
      <c r="Q10" s="89">
        <f>'2. Tabla de asignaturas'!P10</f>
        <v>0</v>
      </c>
      <c r="R10" s="32"/>
    </row>
    <row r="11" spans="1:19" ht="15.75" thickBot="1" x14ac:dyDescent="0.3">
      <c r="D11" s="185">
        <f>'1. Univers. y titulación destin'!A12</f>
        <v>0</v>
      </c>
      <c r="E11" s="186"/>
      <c r="F11" s="60">
        <f>'1. Univers. y titulación destin'!B12</f>
        <v>0</v>
      </c>
      <c r="G11" s="193">
        <f>'1. Univers. y titulación destin'!C12</f>
        <v>0</v>
      </c>
      <c r="H11" s="193"/>
      <c r="I11" s="193"/>
      <c r="J11" s="189">
        <f>'1. Univers. y titulación destin'!D12</f>
        <v>0</v>
      </c>
      <c r="K11" s="190"/>
      <c r="M11" s="236">
        <f>'2. Tabla de asignaturas'!L11:O11</f>
        <v>0</v>
      </c>
      <c r="N11" s="236"/>
      <c r="O11" s="236"/>
      <c r="P11" s="236"/>
      <c r="Q11" s="90">
        <f>'2. Tabla de asignaturas'!P11</f>
        <v>0</v>
      </c>
      <c r="R11" s="16"/>
    </row>
    <row r="12" spans="1:19" ht="15.75" thickBot="1" x14ac:dyDescent="0.3">
      <c r="D12" s="187">
        <f>'1. Univers. y titulación destin'!A13</f>
        <v>0</v>
      </c>
      <c r="E12" s="188"/>
      <c r="F12" s="80">
        <f>'1. Univers. y titulación destin'!B13</f>
        <v>0</v>
      </c>
      <c r="G12" s="171">
        <f>'1. Univers. y titulación destin'!C13</f>
        <v>0</v>
      </c>
      <c r="H12" s="171"/>
      <c r="I12" s="171"/>
      <c r="J12" s="191">
        <f>'1. Univers. y titulación destin'!D13</f>
        <v>0</v>
      </c>
      <c r="K12" s="192"/>
      <c r="Q12" s="58"/>
      <c r="R12" s="58"/>
    </row>
    <row r="13" spans="1:19" x14ac:dyDescent="0.25">
      <c r="Q13" s="16"/>
    </row>
    <row r="16" spans="1:19" ht="15" customHeight="1" thickBot="1" x14ac:dyDescent="0.3"/>
    <row r="17" spans="1:21" ht="15" customHeight="1" x14ac:dyDescent="0.25">
      <c r="A17" s="86" t="s">
        <v>1085</v>
      </c>
      <c r="B17" s="232" t="s">
        <v>1075</v>
      </c>
      <c r="C17" s="232"/>
      <c r="D17" s="232"/>
      <c r="E17" s="232"/>
      <c r="F17" s="232" t="s">
        <v>1076</v>
      </c>
      <c r="G17" s="232"/>
      <c r="H17" s="232"/>
      <c r="I17" s="232"/>
      <c r="J17" s="232" t="s">
        <v>1077</v>
      </c>
      <c r="K17" s="232"/>
      <c r="L17" s="232"/>
      <c r="M17" s="232"/>
      <c r="N17" s="232" t="s">
        <v>1078</v>
      </c>
      <c r="O17" s="232"/>
      <c r="P17" s="232"/>
      <c r="Q17" s="232"/>
      <c r="R17" s="232" t="s">
        <v>1079</v>
      </c>
      <c r="S17" s="232"/>
      <c r="T17" s="232"/>
      <c r="U17" s="233"/>
    </row>
    <row r="18" spans="1:21" x14ac:dyDescent="0.25">
      <c r="A18" s="87">
        <v>1</v>
      </c>
      <c r="B18" s="186" t="str">
        <f>'2. Tabla de asignaturas'!D20</f>
        <v>Websecurity</v>
      </c>
      <c r="C18" s="186"/>
      <c r="D18" s="186"/>
      <c r="E18" s="186"/>
      <c r="F18" s="228" t="s">
        <v>1087</v>
      </c>
      <c r="G18" s="228"/>
      <c r="H18" s="228"/>
      <c r="I18" s="228"/>
      <c r="J18" s="228" t="s">
        <v>1083</v>
      </c>
      <c r="K18" s="228"/>
      <c r="L18" s="228"/>
      <c r="M18" s="228"/>
      <c r="N18" s="228" t="s">
        <v>1084</v>
      </c>
      <c r="O18" s="228"/>
      <c r="P18" s="228"/>
      <c r="Q18" s="228"/>
      <c r="R18" s="228" t="s">
        <v>1086</v>
      </c>
      <c r="S18" s="228"/>
      <c r="T18" s="228"/>
      <c r="U18" s="229"/>
    </row>
    <row r="19" spans="1:21" x14ac:dyDescent="0.25">
      <c r="A19" s="87">
        <v>2</v>
      </c>
      <c r="B19" s="186">
        <f>'2. Tabla de asignaturas'!D21</f>
        <v>0</v>
      </c>
      <c r="C19" s="186"/>
      <c r="D19" s="186"/>
      <c r="E19" s="186"/>
      <c r="F19" s="228"/>
      <c r="G19" s="228"/>
      <c r="H19" s="228"/>
      <c r="I19" s="228"/>
      <c r="J19" s="228"/>
      <c r="K19" s="228"/>
      <c r="L19" s="228"/>
      <c r="M19" s="228"/>
      <c r="N19" s="228"/>
      <c r="O19" s="228"/>
      <c r="P19" s="228"/>
      <c r="Q19" s="228"/>
      <c r="R19" s="228"/>
      <c r="S19" s="228"/>
      <c r="T19" s="228"/>
      <c r="U19" s="229"/>
    </row>
    <row r="20" spans="1:21" x14ac:dyDescent="0.25">
      <c r="A20" s="87">
        <v>3</v>
      </c>
      <c r="B20" s="186">
        <f>'2. Tabla de asignaturas'!D22</f>
        <v>0</v>
      </c>
      <c r="C20" s="186"/>
      <c r="D20" s="186"/>
      <c r="E20" s="186"/>
      <c r="F20" s="228"/>
      <c r="G20" s="228"/>
      <c r="H20" s="228"/>
      <c r="I20" s="228"/>
      <c r="J20" s="228"/>
      <c r="K20" s="228"/>
      <c r="L20" s="228"/>
      <c r="M20" s="228"/>
      <c r="N20" s="228"/>
      <c r="O20" s="228"/>
      <c r="P20" s="228"/>
      <c r="Q20" s="228"/>
      <c r="R20" s="228"/>
      <c r="S20" s="228"/>
      <c r="T20" s="228"/>
      <c r="U20" s="229"/>
    </row>
    <row r="21" spans="1:21" x14ac:dyDescent="0.25">
      <c r="A21" s="87">
        <v>4</v>
      </c>
      <c r="B21" s="186" t="str">
        <f>'2. Tabla de asignaturas'!D23</f>
        <v>Trustworthy Artificial Intelligence</v>
      </c>
      <c r="C21" s="186"/>
      <c r="D21" s="186"/>
      <c r="E21" s="186"/>
      <c r="F21" s="228"/>
      <c r="G21" s="228"/>
      <c r="H21" s="228"/>
      <c r="I21" s="228"/>
      <c r="J21" s="228"/>
      <c r="K21" s="228"/>
      <c r="L21" s="228"/>
      <c r="M21" s="228"/>
      <c r="N21" s="228"/>
      <c r="O21" s="228"/>
      <c r="P21" s="228"/>
      <c r="Q21" s="228"/>
      <c r="R21" s="228"/>
      <c r="S21" s="228"/>
      <c r="T21" s="228"/>
      <c r="U21" s="229"/>
    </row>
    <row r="22" spans="1:21" x14ac:dyDescent="0.25">
      <c r="A22" s="87">
        <v>5</v>
      </c>
      <c r="B22" s="186">
        <f>'2. Tabla de asignaturas'!D24</f>
        <v>0</v>
      </c>
      <c r="C22" s="186"/>
      <c r="D22" s="186"/>
      <c r="E22" s="186"/>
      <c r="F22" s="228"/>
      <c r="G22" s="228"/>
      <c r="H22" s="228"/>
      <c r="I22" s="228"/>
      <c r="J22" s="228"/>
      <c r="K22" s="228"/>
      <c r="L22" s="228"/>
      <c r="M22" s="228"/>
      <c r="N22" s="228"/>
      <c r="O22" s="228"/>
      <c r="P22" s="228"/>
      <c r="Q22" s="228"/>
      <c r="R22" s="228"/>
      <c r="S22" s="228"/>
      <c r="T22" s="228"/>
      <c r="U22" s="229"/>
    </row>
    <row r="23" spans="1:21" x14ac:dyDescent="0.25">
      <c r="A23" s="87">
        <v>6</v>
      </c>
      <c r="B23" s="186">
        <f>'2. Tabla de asignaturas'!D25</f>
        <v>0</v>
      </c>
      <c r="C23" s="186"/>
      <c r="D23" s="186"/>
      <c r="E23" s="186"/>
      <c r="F23" s="228"/>
      <c r="G23" s="228"/>
      <c r="H23" s="228"/>
      <c r="I23" s="228"/>
      <c r="J23" s="228"/>
      <c r="K23" s="228"/>
      <c r="L23" s="228"/>
      <c r="M23" s="228"/>
      <c r="N23" s="228"/>
      <c r="O23" s="228"/>
      <c r="P23" s="228"/>
      <c r="Q23" s="228"/>
      <c r="R23" s="228"/>
      <c r="S23" s="228"/>
      <c r="T23" s="228"/>
      <c r="U23" s="229"/>
    </row>
    <row r="24" spans="1:21" x14ac:dyDescent="0.25">
      <c r="A24" s="87">
        <v>7</v>
      </c>
      <c r="B24" s="186" t="str">
        <f>'2. Tabla de asignaturas'!D26</f>
        <v>Project Methodology in Innovation and Design</v>
      </c>
      <c r="C24" s="186"/>
      <c r="D24" s="186"/>
      <c r="E24" s="186"/>
      <c r="F24" s="228"/>
      <c r="G24" s="228"/>
      <c r="H24" s="228"/>
      <c r="I24" s="228"/>
      <c r="J24" s="228"/>
      <c r="K24" s="228"/>
      <c r="L24" s="228"/>
      <c r="M24" s="228"/>
      <c r="N24" s="228"/>
      <c r="O24" s="228"/>
      <c r="P24" s="228"/>
      <c r="Q24" s="228"/>
      <c r="R24" s="228"/>
      <c r="S24" s="228"/>
      <c r="T24" s="228"/>
      <c r="U24" s="229"/>
    </row>
    <row r="25" spans="1:21" x14ac:dyDescent="0.25">
      <c r="A25" s="87">
        <v>8</v>
      </c>
      <c r="B25" s="186">
        <f>'2. Tabla de asignaturas'!D27</f>
        <v>0</v>
      </c>
      <c r="C25" s="186"/>
      <c r="D25" s="186"/>
      <c r="E25" s="186"/>
      <c r="F25" s="228"/>
      <c r="G25" s="228"/>
      <c r="H25" s="228"/>
      <c r="I25" s="228"/>
      <c r="J25" s="228"/>
      <c r="K25" s="228"/>
      <c r="L25" s="228"/>
      <c r="M25" s="228"/>
      <c r="N25" s="228"/>
      <c r="O25" s="228"/>
      <c r="P25" s="228"/>
      <c r="Q25" s="228"/>
      <c r="R25" s="228"/>
      <c r="S25" s="228"/>
      <c r="T25" s="228"/>
      <c r="U25" s="229"/>
    </row>
    <row r="26" spans="1:21" x14ac:dyDescent="0.25">
      <c r="A26" s="87">
        <v>9</v>
      </c>
      <c r="B26" s="186">
        <f>'2. Tabla de asignaturas'!D28</f>
        <v>0</v>
      </c>
      <c r="C26" s="186"/>
      <c r="D26" s="186"/>
      <c r="E26" s="186"/>
      <c r="F26" s="228"/>
      <c r="G26" s="228"/>
      <c r="H26" s="228"/>
      <c r="I26" s="228"/>
      <c r="J26" s="228"/>
      <c r="K26" s="228"/>
      <c r="L26" s="228"/>
      <c r="M26" s="228"/>
      <c r="N26" s="228"/>
      <c r="O26" s="228"/>
      <c r="P26" s="228"/>
      <c r="Q26" s="228"/>
      <c r="R26" s="228"/>
      <c r="S26" s="228"/>
      <c r="T26" s="228"/>
      <c r="U26" s="229"/>
    </row>
    <row r="27" spans="1:21" x14ac:dyDescent="0.25">
      <c r="A27" s="87">
        <v>10</v>
      </c>
      <c r="B27" s="186" t="str">
        <f>'2. Tabla de asignaturas'!D29</f>
        <v>Software Engineering 2: Project Teamwork</v>
      </c>
      <c r="C27" s="186"/>
      <c r="D27" s="186"/>
      <c r="E27" s="186"/>
      <c r="F27" s="228"/>
      <c r="G27" s="228"/>
      <c r="H27" s="228"/>
      <c r="I27" s="228"/>
      <c r="J27" s="228"/>
      <c r="K27" s="228"/>
      <c r="L27" s="228"/>
      <c r="M27" s="228"/>
      <c r="N27" s="228"/>
      <c r="O27" s="228"/>
      <c r="P27" s="228"/>
      <c r="Q27" s="228"/>
      <c r="R27" s="228"/>
      <c r="S27" s="228"/>
      <c r="T27" s="228"/>
      <c r="U27" s="229"/>
    </row>
    <row r="28" spans="1:21" x14ac:dyDescent="0.25">
      <c r="A28" s="87">
        <v>11</v>
      </c>
      <c r="B28" s="186">
        <f>'2. Tabla de asignaturas'!D30</f>
        <v>0</v>
      </c>
      <c r="C28" s="186"/>
      <c r="D28" s="186"/>
      <c r="E28" s="186"/>
      <c r="F28" s="228"/>
      <c r="G28" s="228"/>
      <c r="H28" s="228"/>
      <c r="I28" s="228"/>
      <c r="J28" s="228"/>
      <c r="K28" s="228"/>
      <c r="L28" s="228"/>
      <c r="M28" s="228"/>
      <c r="N28" s="228"/>
      <c r="O28" s="228"/>
      <c r="P28" s="228"/>
      <c r="Q28" s="228"/>
      <c r="R28" s="228"/>
      <c r="S28" s="228"/>
      <c r="T28" s="228"/>
      <c r="U28" s="229"/>
    </row>
    <row r="29" spans="1:21" x14ac:dyDescent="0.25">
      <c r="A29" s="87">
        <v>12</v>
      </c>
      <c r="B29" s="186">
        <f>'2. Tabla de asignaturas'!D31</f>
        <v>0</v>
      </c>
      <c r="C29" s="186"/>
      <c r="D29" s="186"/>
      <c r="E29" s="186"/>
      <c r="F29" s="228"/>
      <c r="G29" s="228"/>
      <c r="H29" s="228"/>
      <c r="I29" s="228"/>
      <c r="J29" s="228"/>
      <c r="K29" s="228"/>
      <c r="L29" s="228"/>
      <c r="M29" s="228"/>
      <c r="N29" s="228"/>
      <c r="O29" s="228"/>
      <c r="P29" s="228"/>
      <c r="Q29" s="228"/>
      <c r="R29" s="228"/>
      <c r="S29" s="228"/>
      <c r="T29" s="228"/>
      <c r="U29" s="229"/>
    </row>
    <row r="30" spans="1:21" x14ac:dyDescent="0.25">
      <c r="A30" s="87">
        <v>13</v>
      </c>
      <c r="B30" s="186" t="e">
        <f>'2. Tabla de asignaturas'!#REF!</f>
        <v>#REF!</v>
      </c>
      <c r="C30" s="186"/>
      <c r="D30" s="186"/>
      <c r="E30" s="186"/>
      <c r="F30" s="228"/>
      <c r="G30" s="228"/>
      <c r="H30" s="228"/>
      <c r="I30" s="228"/>
      <c r="J30" s="228"/>
      <c r="K30" s="228"/>
      <c r="L30" s="228"/>
      <c r="M30" s="228"/>
      <c r="N30" s="228"/>
      <c r="O30" s="228"/>
      <c r="P30" s="228"/>
      <c r="Q30" s="228"/>
      <c r="R30" s="228"/>
      <c r="S30" s="228"/>
      <c r="T30" s="228"/>
      <c r="U30" s="229"/>
    </row>
    <row r="31" spans="1:21" x14ac:dyDescent="0.25">
      <c r="A31" s="87">
        <v>14</v>
      </c>
      <c r="B31" s="186">
        <f>'2. Tabla de asignaturas'!D33</f>
        <v>0</v>
      </c>
      <c r="C31" s="186"/>
      <c r="D31" s="186"/>
      <c r="E31" s="186"/>
      <c r="F31" s="228"/>
      <c r="G31" s="228"/>
      <c r="H31" s="228"/>
      <c r="I31" s="228"/>
      <c r="J31" s="228"/>
      <c r="K31" s="228"/>
      <c r="L31" s="228"/>
      <c r="M31" s="228"/>
      <c r="N31" s="228"/>
      <c r="O31" s="228"/>
      <c r="P31" s="228"/>
      <c r="Q31" s="228"/>
      <c r="R31" s="228"/>
      <c r="S31" s="228"/>
      <c r="T31" s="228"/>
      <c r="U31" s="229"/>
    </row>
    <row r="32" spans="1:21" x14ac:dyDescent="0.25">
      <c r="A32" s="87">
        <v>15</v>
      </c>
      <c r="B32" s="186">
        <f>'2. Tabla de asignaturas'!D34</f>
        <v>0</v>
      </c>
      <c r="C32" s="186"/>
      <c r="D32" s="186"/>
      <c r="E32" s="186"/>
      <c r="F32" s="228"/>
      <c r="G32" s="228"/>
      <c r="H32" s="228"/>
      <c r="I32" s="228"/>
      <c r="J32" s="228"/>
      <c r="K32" s="228"/>
      <c r="L32" s="228"/>
      <c r="M32" s="228"/>
      <c r="N32" s="228"/>
      <c r="O32" s="228"/>
      <c r="P32" s="228"/>
      <c r="Q32" s="228"/>
      <c r="R32" s="228"/>
      <c r="S32" s="228"/>
      <c r="T32" s="228"/>
      <c r="U32" s="229"/>
    </row>
    <row r="33" spans="1:21" x14ac:dyDescent="0.25">
      <c r="A33" s="87">
        <v>16</v>
      </c>
      <c r="B33" s="186">
        <f>'2. Tabla de asignaturas'!D35</f>
        <v>0</v>
      </c>
      <c r="C33" s="186"/>
      <c r="D33" s="186"/>
      <c r="E33" s="186"/>
      <c r="F33" s="228"/>
      <c r="G33" s="228"/>
      <c r="H33" s="228"/>
      <c r="I33" s="228"/>
      <c r="J33" s="228"/>
      <c r="K33" s="228"/>
      <c r="L33" s="228"/>
      <c r="M33" s="228"/>
      <c r="N33" s="228"/>
      <c r="O33" s="228"/>
      <c r="P33" s="228"/>
      <c r="Q33" s="228"/>
      <c r="R33" s="228"/>
      <c r="S33" s="228"/>
      <c r="T33" s="228"/>
      <c r="U33" s="229"/>
    </row>
    <row r="34" spans="1:21" x14ac:dyDescent="0.25">
      <c r="A34" s="87">
        <v>17</v>
      </c>
      <c r="B34" s="186">
        <f>'2. Tabla de asignaturas'!D36</f>
        <v>0</v>
      </c>
      <c r="C34" s="186"/>
      <c r="D34" s="186"/>
      <c r="E34" s="186"/>
      <c r="F34" s="228"/>
      <c r="G34" s="228"/>
      <c r="H34" s="228"/>
      <c r="I34" s="228"/>
      <c r="J34" s="228"/>
      <c r="K34" s="228"/>
      <c r="L34" s="228"/>
      <c r="M34" s="228"/>
      <c r="N34" s="228"/>
      <c r="O34" s="228"/>
      <c r="P34" s="228"/>
      <c r="Q34" s="228"/>
      <c r="R34" s="228"/>
      <c r="S34" s="228"/>
      <c r="T34" s="228"/>
      <c r="U34" s="229"/>
    </row>
    <row r="35" spans="1:21" x14ac:dyDescent="0.25">
      <c r="A35" s="87">
        <v>18</v>
      </c>
      <c r="B35" s="186">
        <f>'2. Tabla de asignaturas'!D37</f>
        <v>0</v>
      </c>
      <c r="C35" s="186"/>
      <c r="D35" s="186"/>
      <c r="E35" s="186"/>
      <c r="F35" s="228"/>
      <c r="G35" s="228"/>
      <c r="H35" s="228"/>
      <c r="I35" s="228"/>
      <c r="J35" s="228"/>
      <c r="K35" s="228"/>
      <c r="L35" s="228"/>
      <c r="M35" s="228"/>
      <c r="N35" s="228"/>
      <c r="O35" s="228"/>
      <c r="P35" s="228"/>
      <c r="Q35" s="228"/>
      <c r="R35" s="228"/>
      <c r="S35" s="228"/>
      <c r="T35" s="228"/>
      <c r="U35" s="229"/>
    </row>
    <row r="36" spans="1:21" x14ac:dyDescent="0.25">
      <c r="A36" s="87">
        <v>19</v>
      </c>
      <c r="B36" s="186">
        <f>'2. Tabla de asignaturas'!D38</f>
        <v>0</v>
      </c>
      <c r="C36" s="186"/>
      <c r="D36" s="186"/>
      <c r="E36" s="186"/>
      <c r="F36" s="228"/>
      <c r="G36" s="228"/>
      <c r="H36" s="228"/>
      <c r="I36" s="228"/>
      <c r="J36" s="228"/>
      <c r="K36" s="228"/>
      <c r="L36" s="228"/>
      <c r="M36" s="228"/>
      <c r="N36" s="228"/>
      <c r="O36" s="228"/>
      <c r="P36" s="228"/>
      <c r="Q36" s="228"/>
      <c r="R36" s="228"/>
      <c r="S36" s="228"/>
      <c r="T36" s="228"/>
      <c r="U36" s="229"/>
    </row>
    <row r="37" spans="1:21" x14ac:dyDescent="0.25">
      <c r="A37" s="87">
        <v>20</v>
      </c>
      <c r="B37" s="186">
        <f>'2. Tabla de asignaturas'!D39</f>
        <v>0</v>
      </c>
      <c r="C37" s="186"/>
      <c r="D37" s="186"/>
      <c r="E37" s="186"/>
      <c r="F37" s="228"/>
      <c r="G37" s="228"/>
      <c r="H37" s="228"/>
      <c r="I37" s="228"/>
      <c r="J37" s="228"/>
      <c r="K37" s="228"/>
      <c r="L37" s="228"/>
      <c r="M37" s="228"/>
      <c r="N37" s="228"/>
      <c r="O37" s="228"/>
      <c r="P37" s="228"/>
      <c r="Q37" s="228"/>
      <c r="R37" s="228"/>
      <c r="S37" s="228"/>
      <c r="T37" s="228"/>
      <c r="U37" s="229"/>
    </row>
    <row r="38" spans="1:21" x14ac:dyDescent="0.25">
      <c r="A38" s="87">
        <v>21</v>
      </c>
      <c r="B38" s="186">
        <f>'2. Tabla de asignaturas'!D40</f>
        <v>0</v>
      </c>
      <c r="C38" s="186"/>
      <c r="D38" s="186"/>
      <c r="E38" s="186"/>
      <c r="F38" s="228"/>
      <c r="G38" s="228"/>
      <c r="H38" s="228"/>
      <c r="I38" s="228"/>
      <c r="J38" s="228"/>
      <c r="K38" s="228"/>
      <c r="L38" s="228"/>
      <c r="M38" s="228"/>
      <c r="N38" s="228"/>
      <c r="O38" s="228"/>
      <c r="P38" s="228"/>
      <c r="Q38" s="228"/>
      <c r="R38" s="228"/>
      <c r="S38" s="228"/>
      <c r="T38" s="228"/>
      <c r="U38" s="229"/>
    </row>
    <row r="39" spans="1:21" x14ac:dyDescent="0.25">
      <c r="A39" s="87">
        <v>22</v>
      </c>
      <c r="B39" s="186">
        <f>'2. Tabla de asignaturas'!D41</f>
        <v>0</v>
      </c>
      <c r="C39" s="186"/>
      <c r="D39" s="186"/>
      <c r="E39" s="186"/>
      <c r="F39" s="228"/>
      <c r="G39" s="228"/>
      <c r="H39" s="228"/>
      <c r="I39" s="228"/>
      <c r="J39" s="228"/>
      <c r="K39" s="228"/>
      <c r="L39" s="228"/>
      <c r="M39" s="228"/>
      <c r="N39" s="228"/>
      <c r="O39" s="228"/>
      <c r="P39" s="228"/>
      <c r="Q39" s="228"/>
      <c r="R39" s="228"/>
      <c r="S39" s="228"/>
      <c r="T39" s="228"/>
      <c r="U39" s="229"/>
    </row>
    <row r="40" spans="1:21" x14ac:dyDescent="0.25">
      <c r="A40" s="87">
        <v>23</v>
      </c>
      <c r="B40" s="186">
        <f>'2. Tabla de asignaturas'!D42</f>
        <v>0</v>
      </c>
      <c r="C40" s="186"/>
      <c r="D40" s="186"/>
      <c r="E40" s="186"/>
      <c r="F40" s="228"/>
      <c r="G40" s="228"/>
      <c r="H40" s="228"/>
      <c r="I40" s="228"/>
      <c r="J40" s="228"/>
      <c r="K40" s="228"/>
      <c r="L40" s="228"/>
      <c r="M40" s="228"/>
      <c r="N40" s="228"/>
      <c r="O40" s="228"/>
      <c r="P40" s="228"/>
      <c r="Q40" s="228"/>
      <c r="R40" s="228"/>
      <c r="S40" s="228"/>
      <c r="T40" s="228"/>
      <c r="U40" s="229"/>
    </row>
    <row r="41" spans="1:21" x14ac:dyDescent="0.25">
      <c r="A41" s="87">
        <v>24</v>
      </c>
      <c r="B41" s="186">
        <f>'2. Tabla de asignaturas'!D43</f>
        <v>0</v>
      </c>
      <c r="C41" s="186"/>
      <c r="D41" s="186"/>
      <c r="E41" s="186"/>
      <c r="F41" s="228"/>
      <c r="G41" s="228"/>
      <c r="H41" s="228"/>
      <c r="I41" s="228"/>
      <c r="J41" s="228"/>
      <c r="K41" s="228"/>
      <c r="L41" s="228"/>
      <c r="M41" s="228"/>
      <c r="N41" s="228"/>
      <c r="O41" s="228"/>
      <c r="P41" s="228"/>
      <c r="Q41" s="228"/>
      <c r="R41" s="228"/>
      <c r="S41" s="228"/>
      <c r="T41" s="228"/>
      <c r="U41" s="229"/>
    </row>
    <row r="42" spans="1:21" x14ac:dyDescent="0.25">
      <c r="A42" s="87">
        <v>25</v>
      </c>
      <c r="B42" s="186">
        <f>'2. Tabla de asignaturas'!D44</f>
        <v>0</v>
      </c>
      <c r="C42" s="186"/>
      <c r="D42" s="186"/>
      <c r="E42" s="186"/>
      <c r="F42" s="228"/>
      <c r="G42" s="228"/>
      <c r="H42" s="228"/>
      <c r="I42" s="228"/>
      <c r="J42" s="228"/>
      <c r="K42" s="228"/>
      <c r="L42" s="228"/>
      <c r="M42" s="228"/>
      <c r="N42" s="228"/>
      <c r="O42" s="228"/>
      <c r="P42" s="228"/>
      <c r="Q42" s="228"/>
      <c r="R42" s="228"/>
      <c r="S42" s="228"/>
      <c r="T42" s="228"/>
      <c r="U42" s="229"/>
    </row>
    <row r="43" spans="1:21" x14ac:dyDescent="0.25">
      <c r="A43" s="87">
        <v>26</v>
      </c>
      <c r="B43" s="186">
        <f>'2. Tabla de asignaturas'!D45</f>
        <v>0</v>
      </c>
      <c r="C43" s="186"/>
      <c r="D43" s="186"/>
      <c r="E43" s="186"/>
      <c r="F43" s="228"/>
      <c r="G43" s="228"/>
      <c r="H43" s="228"/>
      <c r="I43" s="228"/>
      <c r="J43" s="228"/>
      <c r="K43" s="228"/>
      <c r="L43" s="228"/>
      <c r="M43" s="228"/>
      <c r="N43" s="228"/>
      <c r="O43" s="228"/>
      <c r="P43" s="228"/>
      <c r="Q43" s="228"/>
      <c r="R43" s="228"/>
      <c r="S43" s="228"/>
      <c r="T43" s="228"/>
      <c r="U43" s="229"/>
    </row>
    <row r="44" spans="1:21" x14ac:dyDescent="0.25">
      <c r="A44" s="87">
        <v>27</v>
      </c>
      <c r="B44" s="186">
        <f>'2. Tabla de asignaturas'!D46</f>
        <v>0</v>
      </c>
      <c r="C44" s="186"/>
      <c r="D44" s="186"/>
      <c r="E44" s="186"/>
      <c r="F44" s="228"/>
      <c r="G44" s="228"/>
      <c r="H44" s="228"/>
      <c r="I44" s="228"/>
      <c r="J44" s="228"/>
      <c r="K44" s="228"/>
      <c r="L44" s="228"/>
      <c r="M44" s="228"/>
      <c r="N44" s="228"/>
      <c r="O44" s="228"/>
      <c r="P44" s="228"/>
      <c r="Q44" s="228"/>
      <c r="R44" s="228"/>
      <c r="S44" s="228"/>
      <c r="T44" s="228"/>
      <c r="U44" s="229"/>
    </row>
    <row r="45" spans="1:21" x14ac:dyDescent="0.25">
      <c r="A45" s="87">
        <v>28</v>
      </c>
      <c r="B45" s="186">
        <f>'2. Tabla de asignaturas'!D47</f>
        <v>0</v>
      </c>
      <c r="C45" s="186"/>
      <c r="D45" s="186"/>
      <c r="E45" s="186"/>
      <c r="F45" s="228"/>
      <c r="G45" s="228"/>
      <c r="H45" s="228"/>
      <c r="I45" s="228"/>
      <c r="J45" s="228"/>
      <c r="K45" s="228"/>
      <c r="L45" s="228"/>
      <c r="M45" s="228"/>
      <c r="N45" s="228"/>
      <c r="O45" s="228"/>
      <c r="P45" s="228"/>
      <c r="Q45" s="228"/>
      <c r="R45" s="228"/>
      <c r="S45" s="228"/>
      <c r="T45" s="228"/>
      <c r="U45" s="229"/>
    </row>
    <row r="46" spans="1:21" x14ac:dyDescent="0.25">
      <c r="A46" s="87">
        <v>29</v>
      </c>
      <c r="B46" s="186">
        <f>'2. Tabla de asignaturas'!D48</f>
        <v>0</v>
      </c>
      <c r="C46" s="186"/>
      <c r="D46" s="186"/>
      <c r="E46" s="186"/>
      <c r="F46" s="228"/>
      <c r="G46" s="228"/>
      <c r="H46" s="228"/>
      <c r="I46" s="228"/>
      <c r="J46" s="228"/>
      <c r="K46" s="228"/>
      <c r="L46" s="228"/>
      <c r="M46" s="228"/>
      <c r="N46" s="228"/>
      <c r="O46" s="228"/>
      <c r="P46" s="228"/>
      <c r="Q46" s="228"/>
      <c r="R46" s="228"/>
      <c r="S46" s="228"/>
      <c r="T46" s="228"/>
      <c r="U46" s="229"/>
    </row>
    <row r="47" spans="1:21" x14ac:dyDescent="0.25">
      <c r="A47" s="87">
        <v>30</v>
      </c>
      <c r="B47" s="186">
        <f>'2. Tabla de asignaturas'!D49</f>
        <v>0</v>
      </c>
      <c r="C47" s="186"/>
      <c r="D47" s="186"/>
      <c r="E47" s="186"/>
      <c r="F47" s="228"/>
      <c r="G47" s="228"/>
      <c r="H47" s="228"/>
      <c r="I47" s="228"/>
      <c r="J47" s="228"/>
      <c r="K47" s="228"/>
      <c r="L47" s="228"/>
      <c r="M47" s="228"/>
      <c r="N47" s="228"/>
      <c r="O47" s="228"/>
      <c r="P47" s="228"/>
      <c r="Q47" s="228"/>
      <c r="R47" s="228"/>
      <c r="S47" s="228"/>
      <c r="T47" s="228"/>
      <c r="U47" s="229"/>
    </row>
    <row r="48" spans="1:21" x14ac:dyDescent="0.25">
      <c r="A48" s="87">
        <v>31</v>
      </c>
      <c r="B48" s="186">
        <f>'2. Tabla de asignaturas'!D50</f>
        <v>0</v>
      </c>
      <c r="C48" s="186"/>
      <c r="D48" s="186"/>
      <c r="E48" s="186"/>
      <c r="F48" s="228"/>
      <c r="G48" s="228"/>
      <c r="H48" s="228"/>
      <c r="I48" s="228"/>
      <c r="J48" s="228"/>
      <c r="K48" s="228"/>
      <c r="L48" s="228"/>
      <c r="M48" s="228"/>
      <c r="N48" s="228"/>
      <c r="O48" s="228"/>
      <c r="P48" s="228"/>
      <c r="Q48" s="228"/>
      <c r="R48" s="228"/>
      <c r="S48" s="228"/>
      <c r="T48" s="228"/>
      <c r="U48" s="229"/>
    </row>
    <row r="49" spans="1:21" x14ac:dyDescent="0.25">
      <c r="A49" s="87">
        <v>32</v>
      </c>
      <c r="B49" s="186">
        <f>'2. Tabla de asignaturas'!D51</f>
        <v>0</v>
      </c>
      <c r="C49" s="186"/>
      <c r="D49" s="186"/>
      <c r="E49" s="186"/>
      <c r="F49" s="228"/>
      <c r="G49" s="228"/>
      <c r="H49" s="228"/>
      <c r="I49" s="228"/>
      <c r="J49" s="228"/>
      <c r="K49" s="228"/>
      <c r="L49" s="228"/>
      <c r="M49" s="228"/>
      <c r="N49" s="228"/>
      <c r="O49" s="228"/>
      <c r="P49" s="228"/>
      <c r="Q49" s="228"/>
      <c r="R49" s="228"/>
      <c r="S49" s="228"/>
      <c r="T49" s="228"/>
      <c r="U49" s="229"/>
    </row>
    <row r="50" spans="1:21" x14ac:dyDescent="0.25">
      <c r="A50" s="87">
        <v>33</v>
      </c>
      <c r="B50" s="186">
        <f>'2. Tabla de asignaturas'!D52</f>
        <v>0</v>
      </c>
      <c r="C50" s="186"/>
      <c r="D50" s="186"/>
      <c r="E50" s="186"/>
      <c r="F50" s="228"/>
      <c r="G50" s="228"/>
      <c r="H50" s="228"/>
      <c r="I50" s="228"/>
      <c r="J50" s="228"/>
      <c r="K50" s="228"/>
      <c r="L50" s="228"/>
      <c r="M50" s="228"/>
      <c r="N50" s="228"/>
      <c r="O50" s="228"/>
      <c r="P50" s="228"/>
      <c r="Q50" s="228"/>
      <c r="R50" s="228"/>
      <c r="S50" s="228"/>
      <c r="T50" s="228"/>
      <c r="U50" s="229"/>
    </row>
    <row r="51" spans="1:21" x14ac:dyDescent="0.25">
      <c r="A51" s="87">
        <v>34</v>
      </c>
      <c r="B51" s="186">
        <f>'2. Tabla de asignaturas'!D53</f>
        <v>0</v>
      </c>
      <c r="C51" s="186"/>
      <c r="D51" s="186"/>
      <c r="E51" s="186"/>
      <c r="F51" s="228"/>
      <c r="G51" s="228"/>
      <c r="H51" s="228"/>
      <c r="I51" s="228"/>
      <c r="J51" s="228"/>
      <c r="K51" s="228"/>
      <c r="L51" s="228"/>
      <c r="M51" s="228"/>
      <c r="N51" s="228"/>
      <c r="O51" s="228"/>
      <c r="P51" s="228"/>
      <c r="Q51" s="228"/>
      <c r="R51" s="228"/>
      <c r="S51" s="228"/>
      <c r="T51" s="228"/>
      <c r="U51" s="229"/>
    </row>
    <row r="52" spans="1:21" x14ac:dyDescent="0.25">
      <c r="A52" s="87">
        <v>35</v>
      </c>
      <c r="B52" s="186">
        <f>'2. Tabla de asignaturas'!D54</f>
        <v>0</v>
      </c>
      <c r="C52" s="186"/>
      <c r="D52" s="186"/>
      <c r="E52" s="186"/>
      <c r="F52" s="228"/>
      <c r="G52" s="228"/>
      <c r="H52" s="228"/>
      <c r="I52" s="228"/>
      <c r="J52" s="228"/>
      <c r="K52" s="228"/>
      <c r="L52" s="228"/>
      <c r="M52" s="228"/>
      <c r="N52" s="228"/>
      <c r="O52" s="228"/>
      <c r="P52" s="228"/>
      <c r="Q52" s="228"/>
      <c r="R52" s="228"/>
      <c r="S52" s="228"/>
      <c r="T52" s="228"/>
      <c r="U52" s="229"/>
    </row>
    <row r="53" spans="1:21" x14ac:dyDescent="0.25">
      <c r="A53" s="87">
        <v>36</v>
      </c>
      <c r="B53" s="186">
        <f>'2. Tabla de asignaturas'!D55</f>
        <v>0</v>
      </c>
      <c r="C53" s="186"/>
      <c r="D53" s="186"/>
      <c r="E53" s="186"/>
      <c r="F53" s="228"/>
      <c r="G53" s="228"/>
      <c r="H53" s="228"/>
      <c r="I53" s="228"/>
      <c r="J53" s="228"/>
      <c r="K53" s="228"/>
      <c r="L53" s="228"/>
      <c r="M53" s="228"/>
      <c r="N53" s="228"/>
      <c r="O53" s="228"/>
      <c r="P53" s="228"/>
      <c r="Q53" s="228"/>
      <c r="R53" s="228"/>
      <c r="S53" s="228"/>
      <c r="T53" s="228"/>
      <c r="U53" s="229"/>
    </row>
    <row r="54" spans="1:21" x14ac:dyDescent="0.25">
      <c r="A54" s="87">
        <v>37</v>
      </c>
      <c r="B54" s="186">
        <f>'2. Tabla de asignaturas'!D56</f>
        <v>0</v>
      </c>
      <c r="C54" s="186"/>
      <c r="D54" s="186"/>
      <c r="E54" s="186"/>
      <c r="F54" s="228"/>
      <c r="G54" s="228"/>
      <c r="H54" s="228"/>
      <c r="I54" s="228"/>
      <c r="J54" s="228"/>
      <c r="K54" s="228"/>
      <c r="L54" s="228"/>
      <c r="M54" s="228"/>
      <c r="N54" s="228"/>
      <c r="O54" s="228"/>
      <c r="P54" s="228"/>
      <c r="Q54" s="228"/>
      <c r="R54" s="228"/>
      <c r="S54" s="228"/>
      <c r="T54" s="228"/>
      <c r="U54" s="229"/>
    </row>
    <row r="55" spans="1:21" x14ac:dyDescent="0.25">
      <c r="A55" s="87">
        <v>38</v>
      </c>
      <c r="B55" s="186">
        <f>'2. Tabla de asignaturas'!D57</f>
        <v>0</v>
      </c>
      <c r="C55" s="186"/>
      <c r="D55" s="186"/>
      <c r="E55" s="186"/>
      <c r="F55" s="228"/>
      <c r="G55" s="228"/>
      <c r="H55" s="228"/>
      <c r="I55" s="228"/>
      <c r="J55" s="228"/>
      <c r="K55" s="228"/>
      <c r="L55" s="228"/>
      <c r="M55" s="228"/>
      <c r="N55" s="228"/>
      <c r="O55" s="228"/>
      <c r="P55" s="228"/>
      <c r="Q55" s="228"/>
      <c r="R55" s="228"/>
      <c r="S55" s="228"/>
      <c r="T55" s="228"/>
      <c r="U55" s="229"/>
    </row>
    <row r="56" spans="1:21" x14ac:dyDescent="0.25">
      <c r="A56" s="87">
        <v>39</v>
      </c>
      <c r="B56" s="186">
        <f>'2. Tabla de asignaturas'!D58</f>
        <v>0</v>
      </c>
      <c r="C56" s="186"/>
      <c r="D56" s="186"/>
      <c r="E56" s="186"/>
      <c r="F56" s="228"/>
      <c r="G56" s="228"/>
      <c r="H56" s="228"/>
      <c r="I56" s="228"/>
      <c r="J56" s="228"/>
      <c r="K56" s="228"/>
      <c r="L56" s="228"/>
      <c r="M56" s="228"/>
      <c r="N56" s="228"/>
      <c r="O56" s="228"/>
      <c r="P56" s="228"/>
      <c r="Q56" s="228"/>
      <c r="R56" s="228"/>
      <c r="S56" s="228"/>
      <c r="T56" s="228"/>
      <c r="U56" s="229"/>
    </row>
    <row r="57" spans="1:21" x14ac:dyDescent="0.25">
      <c r="A57" s="87">
        <v>40</v>
      </c>
      <c r="B57" s="186">
        <f>'2. Tabla de asignaturas'!D59</f>
        <v>0</v>
      </c>
      <c r="C57" s="186"/>
      <c r="D57" s="186"/>
      <c r="E57" s="186"/>
      <c r="F57" s="228"/>
      <c r="G57" s="228"/>
      <c r="H57" s="228"/>
      <c r="I57" s="228"/>
      <c r="J57" s="228"/>
      <c r="K57" s="228"/>
      <c r="L57" s="228"/>
      <c r="M57" s="228"/>
      <c r="N57" s="228"/>
      <c r="O57" s="228"/>
      <c r="P57" s="228"/>
      <c r="Q57" s="228"/>
      <c r="R57" s="228"/>
      <c r="S57" s="228"/>
      <c r="T57" s="228"/>
      <c r="U57" s="229"/>
    </row>
    <row r="58" spans="1:21" x14ac:dyDescent="0.25">
      <c r="A58" s="87">
        <v>41</v>
      </c>
      <c r="B58" s="186">
        <f>'2. Tabla de asignaturas'!D60</f>
        <v>0</v>
      </c>
      <c r="C58" s="186"/>
      <c r="D58" s="186"/>
      <c r="E58" s="186"/>
      <c r="F58" s="228"/>
      <c r="G58" s="228"/>
      <c r="H58" s="228"/>
      <c r="I58" s="228"/>
      <c r="J58" s="228"/>
      <c r="K58" s="228"/>
      <c r="L58" s="228"/>
      <c r="M58" s="228"/>
      <c r="N58" s="228"/>
      <c r="O58" s="228"/>
      <c r="P58" s="228"/>
      <c r="Q58" s="228"/>
      <c r="R58" s="228"/>
      <c r="S58" s="228"/>
      <c r="T58" s="228"/>
      <c r="U58" s="229"/>
    </row>
    <row r="59" spans="1:21" x14ac:dyDescent="0.25">
      <c r="A59" s="87">
        <v>42</v>
      </c>
      <c r="B59" s="186">
        <f>'2. Tabla de asignaturas'!D61</f>
        <v>0</v>
      </c>
      <c r="C59" s="186"/>
      <c r="D59" s="186"/>
      <c r="E59" s="186"/>
      <c r="F59" s="228"/>
      <c r="G59" s="228"/>
      <c r="H59" s="228"/>
      <c r="I59" s="228"/>
      <c r="J59" s="228"/>
      <c r="K59" s="228"/>
      <c r="L59" s="228"/>
      <c r="M59" s="228"/>
      <c r="N59" s="228"/>
      <c r="O59" s="228"/>
      <c r="P59" s="228"/>
      <c r="Q59" s="228"/>
      <c r="R59" s="228"/>
      <c r="S59" s="228"/>
      <c r="T59" s="228"/>
      <c r="U59" s="229"/>
    </row>
    <row r="60" spans="1:21" x14ac:dyDescent="0.25">
      <c r="A60" s="87">
        <v>43</v>
      </c>
      <c r="B60" s="186">
        <f>'2. Tabla de asignaturas'!D62</f>
        <v>0</v>
      </c>
      <c r="C60" s="186"/>
      <c r="D60" s="186"/>
      <c r="E60" s="186"/>
      <c r="F60" s="228"/>
      <c r="G60" s="228"/>
      <c r="H60" s="228"/>
      <c r="I60" s="228"/>
      <c r="J60" s="228"/>
      <c r="K60" s="228"/>
      <c r="L60" s="228"/>
      <c r="M60" s="228"/>
      <c r="N60" s="228"/>
      <c r="O60" s="228"/>
      <c r="P60" s="228"/>
      <c r="Q60" s="228"/>
      <c r="R60" s="228"/>
      <c r="S60" s="228"/>
      <c r="T60" s="228"/>
      <c r="U60" s="229"/>
    </row>
    <row r="61" spans="1:21" x14ac:dyDescent="0.25">
      <c r="A61" s="87">
        <v>44</v>
      </c>
      <c r="B61" s="186">
        <f>'2. Tabla de asignaturas'!D63</f>
        <v>0</v>
      </c>
      <c r="C61" s="186"/>
      <c r="D61" s="186"/>
      <c r="E61" s="186"/>
      <c r="F61" s="228"/>
      <c r="G61" s="228"/>
      <c r="H61" s="228"/>
      <c r="I61" s="228"/>
      <c r="J61" s="228"/>
      <c r="K61" s="228"/>
      <c r="L61" s="228"/>
      <c r="M61" s="228"/>
      <c r="N61" s="228"/>
      <c r="O61" s="228"/>
      <c r="P61" s="228"/>
      <c r="Q61" s="228"/>
      <c r="R61" s="228"/>
      <c r="S61" s="228"/>
      <c r="T61" s="228"/>
      <c r="U61" s="229"/>
    </row>
    <row r="62" spans="1:21" x14ac:dyDescent="0.25">
      <c r="A62" s="87">
        <v>45</v>
      </c>
      <c r="B62" s="186">
        <f>'2. Tabla de asignaturas'!D64</f>
        <v>0</v>
      </c>
      <c r="C62" s="186"/>
      <c r="D62" s="186"/>
      <c r="E62" s="186"/>
      <c r="F62" s="228"/>
      <c r="G62" s="228"/>
      <c r="H62" s="228"/>
      <c r="I62" s="228"/>
      <c r="J62" s="228"/>
      <c r="K62" s="228"/>
      <c r="L62" s="228"/>
      <c r="M62" s="228"/>
      <c r="N62" s="228"/>
      <c r="O62" s="228"/>
      <c r="P62" s="228"/>
      <c r="Q62" s="228"/>
      <c r="R62" s="228"/>
      <c r="S62" s="228"/>
      <c r="T62" s="228"/>
      <c r="U62" s="229"/>
    </row>
    <row r="63" spans="1:21" x14ac:dyDescent="0.25">
      <c r="A63" s="87">
        <v>46</v>
      </c>
      <c r="B63" s="186">
        <f>'2. Tabla de asignaturas'!D65</f>
        <v>0</v>
      </c>
      <c r="C63" s="186"/>
      <c r="D63" s="186"/>
      <c r="E63" s="186"/>
      <c r="F63" s="228"/>
      <c r="G63" s="228"/>
      <c r="H63" s="228"/>
      <c r="I63" s="228"/>
      <c r="J63" s="228"/>
      <c r="K63" s="228"/>
      <c r="L63" s="228"/>
      <c r="M63" s="228"/>
      <c r="N63" s="228"/>
      <c r="O63" s="228"/>
      <c r="P63" s="228"/>
      <c r="Q63" s="228"/>
      <c r="R63" s="228"/>
      <c r="S63" s="228"/>
      <c r="T63" s="228"/>
      <c r="U63" s="229"/>
    </row>
    <row r="64" spans="1:21" ht="15.75" thickBot="1" x14ac:dyDescent="0.3">
      <c r="A64" s="88">
        <v>47</v>
      </c>
      <c r="B64" s="188">
        <f>'2. Tabla de asignaturas'!D66</f>
        <v>0</v>
      </c>
      <c r="C64" s="188"/>
      <c r="D64" s="188"/>
      <c r="E64" s="188"/>
      <c r="F64" s="230"/>
      <c r="G64" s="230"/>
      <c r="H64" s="230"/>
      <c r="I64" s="230"/>
      <c r="J64" s="230"/>
      <c r="K64" s="230"/>
      <c r="L64" s="230"/>
      <c r="M64" s="230"/>
      <c r="N64" s="230"/>
      <c r="O64" s="230"/>
      <c r="P64" s="230"/>
      <c r="Q64" s="230"/>
      <c r="R64" s="230"/>
      <c r="S64" s="230"/>
      <c r="T64" s="230"/>
      <c r="U64" s="231"/>
    </row>
  </sheetData>
  <sheetProtection algorithmName="SHA-512" hashValue="Iu37ovXEBXmu76Fi14duCJal8hjanf9vasy837Edv24AHgdq0+L9EXP+caLF8ZzSX7VqoGHp0S7Hl0SCkwQ1sQ==" saltValue="E+UxziAHkebPU9ldw+f52g==" spinCount="100000" sheet="1" objects="1" scenarios="1"/>
  <mergeCells count="273">
    <mergeCell ref="D2:K2"/>
    <mergeCell ref="M2:P2"/>
    <mergeCell ref="R2:S2"/>
    <mergeCell ref="D3:K3"/>
    <mergeCell ref="M3:P3"/>
    <mergeCell ref="R3:S3"/>
    <mergeCell ref="G8:I8"/>
    <mergeCell ref="J8:K8"/>
    <mergeCell ref="M8:P8"/>
    <mergeCell ref="G9:I9"/>
    <mergeCell ref="J9:K9"/>
    <mergeCell ref="M9:P9"/>
    <mergeCell ref="M5:O5"/>
    <mergeCell ref="D6:E7"/>
    <mergeCell ref="F6:F7"/>
    <mergeCell ref="G6:I7"/>
    <mergeCell ref="J6:K7"/>
    <mergeCell ref="M6:O6"/>
    <mergeCell ref="G12:I12"/>
    <mergeCell ref="J12:K12"/>
    <mergeCell ref="M11:P11"/>
    <mergeCell ref="M10:P10"/>
    <mergeCell ref="D10:E10"/>
    <mergeCell ref="G10:I10"/>
    <mergeCell ref="J10:K10"/>
    <mergeCell ref="D11:E11"/>
    <mergeCell ref="G11:I11"/>
    <mergeCell ref="J11:K11"/>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D9:E9"/>
    <mergeCell ref="B25:E25"/>
    <mergeCell ref="B26:E26"/>
    <mergeCell ref="B27:E27"/>
    <mergeCell ref="B28:E28"/>
    <mergeCell ref="B29:E29"/>
    <mergeCell ref="B30:E30"/>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F28:I28"/>
    <mergeCell ref="F29:I29"/>
    <mergeCell ref="F30:I30"/>
    <mergeCell ref="F18:I18"/>
    <mergeCell ref="F17:I17"/>
    <mergeCell ref="F20:I20"/>
    <mergeCell ref="F21:I21"/>
    <mergeCell ref="F22:I22"/>
    <mergeCell ref="F23:I23"/>
    <mergeCell ref="F24:I24"/>
    <mergeCell ref="F19:I19"/>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35:M35"/>
    <mergeCell ref="J36:M36"/>
    <mergeCell ref="J37:M37"/>
    <mergeCell ref="J38:M38"/>
    <mergeCell ref="J39:M39"/>
    <mergeCell ref="J28:M28"/>
    <mergeCell ref="J29:M29"/>
    <mergeCell ref="J30:M30"/>
    <mergeCell ref="J31:M31"/>
    <mergeCell ref="J32:M32"/>
    <mergeCell ref="J33:M33"/>
    <mergeCell ref="J46:M46"/>
    <mergeCell ref="J47:M47"/>
    <mergeCell ref="J48:M48"/>
    <mergeCell ref="J49:M49"/>
    <mergeCell ref="J50:M50"/>
    <mergeCell ref="J51:M51"/>
    <mergeCell ref="J40:M40"/>
    <mergeCell ref="J41:M41"/>
    <mergeCell ref="J42:M42"/>
    <mergeCell ref="J43:M43"/>
    <mergeCell ref="J44:M44"/>
    <mergeCell ref="J45:M45"/>
    <mergeCell ref="J58:M58"/>
    <mergeCell ref="J59:M59"/>
    <mergeCell ref="J60:M60"/>
    <mergeCell ref="J61:M61"/>
    <mergeCell ref="J62:M62"/>
    <mergeCell ref="J63:M63"/>
    <mergeCell ref="J52:M52"/>
    <mergeCell ref="J53:M53"/>
    <mergeCell ref="J54:M54"/>
    <mergeCell ref="J55:M55"/>
    <mergeCell ref="J56:M56"/>
    <mergeCell ref="J57:M57"/>
    <mergeCell ref="N26:Q26"/>
    <mergeCell ref="N27:Q27"/>
    <mergeCell ref="N28:Q28"/>
    <mergeCell ref="N29:Q29"/>
    <mergeCell ref="N30:Q30"/>
    <mergeCell ref="N31:Q31"/>
    <mergeCell ref="N17:Q17"/>
    <mergeCell ref="N18:Q18"/>
    <mergeCell ref="N19:Q19"/>
    <mergeCell ref="N20:Q20"/>
    <mergeCell ref="N21:Q21"/>
    <mergeCell ref="N22:Q22"/>
    <mergeCell ref="N23:Q23"/>
    <mergeCell ref="N24:Q24"/>
    <mergeCell ref="N25:Q25"/>
    <mergeCell ref="N32:Q32"/>
    <mergeCell ref="N33:Q33"/>
    <mergeCell ref="N34:Q34"/>
    <mergeCell ref="N58:Q58"/>
    <mergeCell ref="N59:Q59"/>
    <mergeCell ref="N60:Q60"/>
    <mergeCell ref="N61:Q61"/>
    <mergeCell ref="N50:Q50"/>
    <mergeCell ref="N51:Q51"/>
    <mergeCell ref="N52:Q52"/>
    <mergeCell ref="N53:Q53"/>
    <mergeCell ref="N54:Q54"/>
    <mergeCell ref="N55:Q55"/>
    <mergeCell ref="N35:Q35"/>
    <mergeCell ref="N36:Q36"/>
    <mergeCell ref="N37:Q37"/>
    <mergeCell ref="N56:Q56"/>
    <mergeCell ref="N57:Q57"/>
    <mergeCell ref="N44:Q44"/>
    <mergeCell ref="N45:Q45"/>
    <mergeCell ref="N46:Q46"/>
    <mergeCell ref="N47:Q47"/>
    <mergeCell ref="N48:Q48"/>
    <mergeCell ref="N49:Q49"/>
    <mergeCell ref="N38:Q38"/>
    <mergeCell ref="N39:Q39"/>
    <mergeCell ref="N40:Q40"/>
    <mergeCell ref="N41:Q41"/>
    <mergeCell ref="N42:Q42"/>
    <mergeCell ref="N43:Q43"/>
    <mergeCell ref="R24:U24"/>
    <mergeCell ref="R25:U25"/>
    <mergeCell ref="R26:U26"/>
    <mergeCell ref="R27:U27"/>
    <mergeCell ref="R28:U28"/>
    <mergeCell ref="R29:U29"/>
    <mergeCell ref="R17:U17"/>
    <mergeCell ref="R18:U18"/>
    <mergeCell ref="R19:U19"/>
    <mergeCell ref="R20:U20"/>
    <mergeCell ref="R21:U21"/>
    <mergeCell ref="R22:U22"/>
    <mergeCell ref="R23:U23"/>
    <mergeCell ref="R36:U36"/>
    <mergeCell ref="R37:U37"/>
    <mergeCell ref="R38:U38"/>
    <mergeCell ref="R39:U39"/>
    <mergeCell ref="R40:U40"/>
    <mergeCell ref="R41:U41"/>
    <mergeCell ref="R30:U30"/>
    <mergeCell ref="R31:U31"/>
    <mergeCell ref="R32:U32"/>
    <mergeCell ref="R33:U33"/>
    <mergeCell ref="R34:U34"/>
    <mergeCell ref="R35:U35"/>
    <mergeCell ref="R63:U63"/>
    <mergeCell ref="R64:U64"/>
    <mergeCell ref="B64:E64"/>
    <mergeCell ref="B63:E63"/>
    <mergeCell ref="B62:E62"/>
    <mergeCell ref="B61:E61"/>
    <mergeCell ref="N62:Q62"/>
    <mergeCell ref="N63:Q63"/>
    <mergeCell ref="N64:Q64"/>
    <mergeCell ref="J64:M64"/>
    <mergeCell ref="F64:I64"/>
    <mergeCell ref="R60:U60"/>
    <mergeCell ref="R61:U61"/>
    <mergeCell ref="R62:U62"/>
    <mergeCell ref="R54:U54"/>
    <mergeCell ref="R55:U55"/>
    <mergeCell ref="R56:U56"/>
    <mergeCell ref="R57:U57"/>
    <mergeCell ref="R58:U58"/>
    <mergeCell ref="R59:U59"/>
    <mergeCell ref="R48:U48"/>
    <mergeCell ref="R49:U49"/>
    <mergeCell ref="R50:U50"/>
    <mergeCell ref="R51:U51"/>
    <mergeCell ref="R52:U52"/>
    <mergeCell ref="R53:U53"/>
    <mergeCell ref="R42:U42"/>
    <mergeCell ref="R43:U43"/>
    <mergeCell ref="R44:U44"/>
    <mergeCell ref="R45:U45"/>
    <mergeCell ref="R46:U46"/>
    <mergeCell ref="R47:U47"/>
    <mergeCell ref="B43:E43"/>
    <mergeCell ref="B44:E44"/>
    <mergeCell ref="B33:E33"/>
    <mergeCell ref="B34:E34"/>
    <mergeCell ref="B35:E35"/>
    <mergeCell ref="B37:E37"/>
    <mergeCell ref="B38:E38"/>
    <mergeCell ref="B39:E39"/>
    <mergeCell ref="B40:E40"/>
    <mergeCell ref="B41:E41"/>
    <mergeCell ref="B42:E42"/>
    <mergeCell ref="B36:E36"/>
  </mergeCells>
  <conditionalFormatting sqref="R9">
    <cfRule type="cellIs" dxfId="3" priority="4" operator="greaterThan">
      <formula>30</formula>
    </cfRule>
  </conditionalFormatting>
  <conditionalFormatting sqref="Q9">
    <cfRule type="expression" dxfId="2" priority="9">
      <formula>#REF!&lt;&gt;"No Aplica"</formula>
    </cfRule>
  </conditionalFormatting>
  <conditionalFormatting sqref="Q10">
    <cfRule type="expression" dxfId="1" priority="10">
      <formula>#REF!&lt;&gt;"No Aplica"</formula>
    </cfRule>
  </conditionalFormatting>
  <conditionalFormatting sqref="Q11">
    <cfRule type="expression" dxfId="0" priority="11">
      <formula>#REF!&lt;&gt;"No Aplica"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Asignaturas GITST</vt:lpstr>
      <vt:lpstr>Asignaturas GIB</vt:lpstr>
      <vt:lpstr>Asignaturas GISD</vt:lpstr>
      <vt:lpstr>Asignaturas MUIT</vt:lpstr>
      <vt:lpstr>Asignaturas MUIB</vt:lpstr>
      <vt:lpstr>Titulaciones</vt:lpstr>
      <vt:lpstr>1. Univers. y titulación destin</vt:lpstr>
      <vt:lpstr>2. Tabla de asignaturas</vt:lpstr>
      <vt:lpstr>3. Tabla competencias (MUIT)</vt:lpstr>
      <vt:lpstr>Competencias GITST</vt:lpstr>
      <vt:lpstr>Competencias GIB</vt:lpstr>
      <vt:lpstr>Competencias GISD</vt:lpstr>
      <vt:lpstr>Competencias MUIT</vt:lpstr>
      <vt:lpstr>Competencias MUIB</vt:lpstr>
      <vt:lpstr>GIB</vt:lpstr>
      <vt:lpstr>GISD</vt:lpstr>
      <vt:lpstr>GITST</vt:lpstr>
      <vt:lpstr>MUIB</vt:lpstr>
      <vt:lpstr>MUIT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Fraile Ardanuy</dc:creator>
  <cp:lastModifiedBy>Jesús Fraile Ardanuy</cp:lastModifiedBy>
  <dcterms:created xsi:type="dcterms:W3CDTF">2024-12-03T09:44:04Z</dcterms:created>
  <dcterms:modified xsi:type="dcterms:W3CDTF">2024-12-12T10:55:29Z</dcterms:modified>
</cp:coreProperties>
</file>