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upm365-my.sharepoint.com/personal/p_garciap_upm_es/Documents/COMPARTIDO-RRII/Aplicación Movilidad Internacional Outgoing Nueva/Documentos Vacios/"/>
    </mc:Choice>
  </mc:AlternateContent>
  <xr:revisionPtr revIDLastSave="49" documentId="11_EE6E5B5F7AEDC606DFCA4F65F0914AC3270718B1" xr6:coauthVersionLast="47" xr6:coauthVersionMax="47" xr10:uidLastSave="{E910CA54-9B88-4D9F-B189-2D798931B109}"/>
  <bookViews>
    <workbookView xWindow="-108" yWindow="-108" windowWidth="18648" windowHeight="11784" firstSheet="6" activeTab="6" xr2:uid="{00000000-000D-0000-FFFF-FFFF00000000}"/>
  </bookViews>
  <sheets>
    <sheet name="Asignaturas GITST" sheetId="1" state="hidden" r:id="rId1"/>
    <sheet name="Asignaturas GIB" sheetId="2" state="hidden" r:id="rId2"/>
    <sheet name="Asignaturas GISD" sheetId="3" state="hidden" r:id="rId3"/>
    <sheet name="Asignaturas MUIT" sheetId="4" state="hidden" r:id="rId4"/>
    <sheet name="Asignaturas MUIB" sheetId="5" state="hidden" r:id="rId5"/>
    <sheet name="Titulaciones" sheetId="7" state="hidden" r:id="rId6"/>
    <sheet name="1. Univers. y titulación destin" sheetId="14" r:id="rId7"/>
    <sheet name="2. Tabla de asignaturas" sheetId="8" r:id="rId8"/>
    <sheet name="3. Tabla competencias (MUIT)" sheetId="15" r:id="rId9"/>
    <sheet name="Competencias GITST" sheetId="9" state="hidden" r:id="rId10"/>
    <sheet name="Competencias GIB" sheetId="10" state="hidden" r:id="rId11"/>
    <sheet name="Competencias GISD" sheetId="11" state="hidden" r:id="rId12"/>
    <sheet name="Competencias MUIT" sheetId="12" state="hidden" r:id="rId13"/>
    <sheet name="Competencias MUIB" sheetId="13" state="hidden" r:id="rId14"/>
  </sheets>
  <definedNames>
    <definedName name="_xlnm._FilterDatabase" localSheetId="0" hidden="1">'Asignaturas GITST'!$A$1:$F$98</definedName>
    <definedName name="GIB">'Asignaturas GIB'!$A$12:$A$64</definedName>
    <definedName name="GISD">'Asignaturas GISD'!$A$35:$A$65</definedName>
    <definedName name="GITST">'Asignaturas GITST'!$A$15:$A$98</definedName>
    <definedName name="MUIB">'Asignaturas MUIB'!$A$32:$A$47</definedName>
    <definedName name="MUIT">'Asignaturas MUIT'!$A$53:$A$61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3" i="7" l="1"/>
  <c r="C115" i="7"/>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18" i="15"/>
  <c r="Q11" i="15"/>
  <c r="Q10" i="15"/>
  <c r="Q9" i="15"/>
  <c r="M11" i="15"/>
  <c r="M10" i="15"/>
  <c r="M9" i="15"/>
  <c r="J12" i="15"/>
  <c r="G12" i="15"/>
  <c r="F12" i="15"/>
  <c r="D12" i="15"/>
  <c r="J11" i="15"/>
  <c r="G11" i="15"/>
  <c r="F11" i="15"/>
  <c r="D11" i="15"/>
  <c r="J10" i="15"/>
  <c r="G10" i="15"/>
  <c r="F10" i="15"/>
  <c r="D10" i="15"/>
  <c r="J9" i="15"/>
  <c r="G9" i="15"/>
  <c r="F9" i="15"/>
  <c r="D9" i="15"/>
  <c r="J8" i="15"/>
  <c r="G8" i="15"/>
  <c r="F8" i="15"/>
  <c r="D8" i="15"/>
  <c r="M6" i="15"/>
  <c r="R3" i="15"/>
  <c r="M3" i="15"/>
  <c r="D3" i="15"/>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20" i="8"/>
  <c r="S65" i="8"/>
  <c r="S62" i="8"/>
  <c r="S59" i="8"/>
  <c r="S56" i="8"/>
  <c r="S53" i="8"/>
  <c r="S50" i="8"/>
  <c r="S47" i="8"/>
  <c r="S44" i="8"/>
  <c r="S41" i="8"/>
  <c r="S38" i="8"/>
  <c r="S35" i="8"/>
  <c r="S32" i="8"/>
  <c r="S29" i="8"/>
  <c r="S26" i="8"/>
  <c r="S23" i="8"/>
  <c r="S20" i="8"/>
  <c r="N17" i="8" l="1"/>
  <c r="D17" i="8"/>
  <c r="A5" i="15" s="1"/>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1" i="7"/>
  <c r="C82" i="7"/>
  <c r="C83" i="7"/>
  <c r="C84" i="7"/>
  <c r="C85" i="7"/>
  <c r="C86" i="7"/>
  <c r="C87" i="7"/>
  <c r="C88" i="7"/>
  <c r="C89" i="7"/>
  <c r="C90" i="7"/>
  <c r="C91" i="7"/>
  <c r="C92" i="7"/>
  <c r="C93" i="7"/>
  <c r="C94" i="7"/>
  <c r="C95" i="7"/>
  <c r="C96" i="7"/>
  <c r="C97" i="7"/>
  <c r="C98" i="7"/>
  <c r="C99" i="7"/>
  <c r="C100" i="7"/>
  <c r="C101" i="7"/>
  <c r="C102" i="7"/>
  <c r="C104" i="7"/>
  <c r="C105" i="7"/>
  <c r="C106" i="7"/>
  <c r="C107" i="7"/>
  <c r="C108" i="7"/>
  <c r="C109" i="7"/>
  <c r="C110" i="7"/>
  <c r="C111" i="7"/>
  <c r="C112" i="7"/>
  <c r="C113" i="7"/>
  <c r="C114"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11" i="7"/>
  <c r="Q9" i="8" l="1"/>
  <c r="R9" i="15" s="1"/>
  <c r="Q3" i="8"/>
  <c r="L6" i="8"/>
  <c r="I9" i="8" l="1"/>
  <c r="I10" i="8"/>
  <c r="I11" i="8"/>
  <c r="I12" i="8"/>
  <c r="I8" i="8"/>
  <c r="F9" i="8"/>
  <c r="F10" i="8"/>
  <c r="F11" i="8"/>
  <c r="F12" i="8"/>
  <c r="F8" i="8"/>
  <c r="E9" i="8"/>
  <c r="E10" i="8"/>
  <c r="E11" i="8"/>
  <c r="E12" i="8"/>
  <c r="E8" i="8"/>
  <c r="C9" i="8"/>
  <c r="C10" i="8"/>
  <c r="C11" i="8"/>
  <c r="C12" i="8"/>
  <c r="C8" i="8"/>
  <c r="L3" i="8"/>
  <c r="C3" i="8"/>
  <c r="M32" i="8" l="1"/>
  <c r="M56" i="8"/>
  <c r="L35" i="8"/>
  <c r="L59" i="8"/>
  <c r="J32" i="8"/>
  <c r="J56" i="8"/>
  <c r="M62" i="8"/>
  <c r="L65" i="8"/>
  <c r="J38" i="8"/>
  <c r="J44" i="8"/>
  <c r="M47" i="8"/>
  <c r="J47" i="8"/>
  <c r="L53" i="8"/>
  <c r="M29" i="8"/>
  <c r="J29" i="8"/>
  <c r="M35" i="8"/>
  <c r="M59" i="8"/>
  <c r="L38" i="8"/>
  <c r="L62" i="8"/>
  <c r="J35" i="8"/>
  <c r="J59" i="8"/>
  <c r="L41" i="8"/>
  <c r="J62" i="8"/>
  <c r="J20" i="8"/>
  <c r="L50" i="8"/>
  <c r="L29" i="8"/>
  <c r="J50" i="8"/>
  <c r="L32" i="8"/>
  <c r="M38" i="8"/>
  <c r="M50" i="8"/>
  <c r="L56" i="8"/>
  <c r="M41" i="8"/>
  <c r="M65" i="8"/>
  <c r="L44" i="8"/>
  <c r="M20" i="8"/>
  <c r="J41" i="8"/>
  <c r="J65" i="8"/>
  <c r="M44" i="8"/>
  <c r="L23" i="8"/>
  <c r="L47" i="8"/>
  <c r="L20" i="8"/>
  <c r="L26" i="8"/>
  <c r="J23" i="8"/>
  <c r="J26" i="8"/>
  <c r="M53" i="8"/>
  <c r="J53" i="8"/>
  <c r="M23" i="8"/>
  <c r="M26" i="8"/>
  <c r="B15" i="8"/>
  <c r="Q47" i="8" l="1"/>
  <c r="P47" i="8"/>
  <c r="Q65" i="8"/>
  <c r="P65" i="8"/>
  <c r="Q23" i="8"/>
  <c r="P23" i="8"/>
  <c r="P56" i="8"/>
  <c r="Q56" i="8"/>
  <c r="Q41" i="8"/>
  <c r="P41" i="8"/>
  <c r="P53" i="8"/>
  <c r="Q53" i="8"/>
  <c r="P32" i="8"/>
  <c r="Q32" i="8"/>
  <c r="P59" i="8"/>
  <c r="Q59" i="8"/>
  <c r="P62" i="8"/>
  <c r="Q62" i="8"/>
  <c r="P35" i="8"/>
  <c r="Q35" i="8"/>
  <c r="P26" i="8"/>
  <c r="Q26" i="8"/>
  <c r="Q44" i="8"/>
  <c r="P44" i="8"/>
  <c r="P29" i="8"/>
  <c r="Q29" i="8"/>
  <c r="P38" i="8"/>
  <c r="Q38" i="8"/>
  <c r="P50" i="8"/>
  <c r="Q50" i="8"/>
  <c r="Q20" i="8"/>
  <c r="P20" i="8"/>
  <c r="P16" i="8" l="1"/>
  <c r="P18" i="8"/>
  <c r="R1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Jesús Fraile Ardanuy</author>
  </authors>
  <commentList>
    <comment ref="B10" authorId="0" shapeId="0" xr:uid="{00000000-0006-0000-0500-000001000000}">
      <text>
        <r>
          <rPr>
            <b/>
            <sz val="9"/>
            <color indexed="81"/>
            <rFont val="Tahoma"/>
            <family val="2"/>
          </rPr>
          <t>Jesús Fraile Ardanuy:</t>
        </r>
        <r>
          <rPr>
            <sz val="9"/>
            <color indexed="81"/>
            <rFont val="Tahoma"/>
            <family val="2"/>
          </rPr>
          <t xml:space="preserve">
Actualizar cada año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Fraile Ardanuy</author>
  </authors>
  <commentList>
    <comment ref="A3" authorId="0" shapeId="0" xr:uid="{00000000-0006-0000-0600-000001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Universidades Socias (orden alfabético de países)</t>
        </r>
      </text>
    </comment>
    <comment ref="F3" authorId="0" shapeId="0" xr:uid="{00000000-0006-0000-0600-000002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Elige la titulación que estás cursando en la ETSIT</t>
        </r>
      </text>
    </comment>
    <comment ref="G7" authorId="0" shapeId="0" xr:uid="{00000000-0006-0000-0600-000003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Tipos de movilidad elegida</t>
        </r>
      </text>
    </comment>
    <comment ref="D9" authorId="0" shapeId="0" xr:uid="{00000000-0006-0000-0600-000004000000}">
      <text>
        <r>
          <rPr>
            <b/>
            <sz val="9"/>
            <color indexed="81"/>
            <rFont val="Tahoma"/>
            <family val="2"/>
          </rPr>
          <t>Jesús Fraile Ardanuy:</t>
        </r>
        <r>
          <rPr>
            <sz val="9"/>
            <color indexed="81"/>
            <rFont val="Tahoma"/>
            <family val="2"/>
          </rPr>
          <t xml:space="preserve">
</t>
        </r>
        <r>
          <rPr>
            <u/>
            <sz val="9"/>
            <color indexed="81"/>
            <rFont val="Tahoma"/>
            <family val="2"/>
          </rPr>
          <t>Nombre titulación</t>
        </r>
        <r>
          <rPr>
            <sz val="9"/>
            <color indexed="81"/>
            <rFont val="Tahoma"/>
            <family val="2"/>
          </rPr>
          <t xml:space="preserve">. Texto libre. Debéis incluir el nombre de la titulación (grado o máster) que váis a estudiar en la Universidad de destino. Si vais a cursar asignaturas de varios grados o másteres, incluir cada uno de ellos en una fila independiente de esta tabla.
</t>
        </r>
        <r>
          <rPr>
            <u/>
            <sz val="9"/>
            <color indexed="81"/>
            <rFont val="Tahoma"/>
            <family val="2"/>
          </rPr>
          <t>Departamento</t>
        </r>
        <r>
          <rPr>
            <sz val="9"/>
            <color indexed="81"/>
            <rFont val="Tahoma"/>
            <family val="2"/>
          </rPr>
          <t xml:space="preserve">. Texto libre. Es un campo optativo. En algunos destinos, la titulación es impartida por un determinado departamento. Incluir en esta tabla del Proyecto Formativo si lo conoces.
</t>
        </r>
        <r>
          <rPr>
            <u/>
            <sz val="9"/>
            <color indexed="81"/>
            <rFont val="Tahoma"/>
            <family val="2"/>
          </rPr>
          <t>Página web de la titulación</t>
        </r>
        <r>
          <rPr>
            <sz val="9"/>
            <color indexed="81"/>
            <rFont val="Tahoma"/>
            <family val="2"/>
          </rPr>
          <t xml:space="preserve">. Enlace a la web de la titulación.
</t>
        </r>
        <r>
          <rPr>
            <u/>
            <sz val="9"/>
            <color indexed="81"/>
            <rFont val="Tahoma"/>
            <family val="2"/>
          </rPr>
          <t>Especialidad dentrol del máster/grado</t>
        </r>
        <r>
          <rPr>
            <sz val="9"/>
            <color indexed="81"/>
            <rFont val="Tahoma"/>
            <family val="2"/>
          </rPr>
          <t>. Texto libre. Es otro campo optativo. En algunos destinos, se incluye esta información en la propia descripción de la titulación.</t>
        </r>
      </text>
    </comment>
    <comment ref="G11" authorId="0" shapeId="0" xr:uid="{00000000-0006-0000-0600-000005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Para alumnos de 4º de GITST-GIB indica tu itinerario
</t>
        </r>
        <r>
          <rPr>
            <b/>
            <sz val="9"/>
            <color indexed="81"/>
            <rFont val="Tahoma"/>
            <family val="2"/>
          </rPr>
          <t>Si eres alumo de Máster, elegir la opción NO APLICA</t>
        </r>
      </text>
    </comment>
    <comment ref="D17" authorId="0" shapeId="0" xr:uid="{00000000-0006-0000-0600-000006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Sí o no.
En caso afirmativo, incluir el nombre, apellidos y curso académico del estudiante en el que está basado este Proyecto Formativo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Fraile Ardanuy</author>
  </authors>
  <commentList>
    <comment ref="L9" authorId="0" shapeId="0" xr:uid="{00000000-0006-0000-0700-000001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Solo para alumnos de 1º de MUIT
A la vista del contenido de las asignaturas a cursar en la Universidad de destino, elige uno (o varios itinerarios donde podrían englobarse dichas asignaturas. 
Por ejemplo, si vas a cursar en destino:
-Microwave Eng.
-Antennas
-Radiofrequency communications
El estudiante deberá elegir el Bloque de Intensificación SEÑALES Y COMUNICACIONES</t>
        </r>
      </text>
    </comment>
    <comment ref="P9" authorId="0" shapeId="0" xr:uid="{00000000-0006-0000-0700-000002000000}">
      <text>
        <r>
          <rPr>
            <b/>
            <sz val="9"/>
            <color indexed="81"/>
            <rFont val="Tahoma"/>
            <family val="2"/>
          </rPr>
          <t>Jesús Fraile Ardanuy:</t>
        </r>
        <r>
          <rPr>
            <sz val="9"/>
            <color indexed="81"/>
            <rFont val="Tahoma"/>
            <family val="2"/>
          </rPr>
          <t xml:space="preserve">
Sólo alumnos 1º de MUIT.
Si se ha elegido uno (o varios) bloques de intensificación, deberás incluir los créditos asociados a dichos bloques. 
La suma total no puede superar los 30 ECTS (correspondientes a un semestre)
 </t>
        </r>
      </text>
    </comment>
    <comment ref="I19" authorId="0" shapeId="0" xr:uid="{00000000-0006-0000-0700-000003000000}">
      <text>
        <r>
          <rPr>
            <b/>
            <sz val="9"/>
            <color indexed="81"/>
            <rFont val="Tahoma"/>
            <family val="2"/>
          </rPr>
          <t>Jesús Fraile Ardanuy:</t>
        </r>
        <r>
          <rPr>
            <sz val="9"/>
            <color indexed="81"/>
            <rFont val="Tahoma"/>
            <family val="2"/>
          </rPr>
          <t xml:space="preserve">
Sólo incluir la fecha de cambio cuando se añada o elimine una asignatura en tu Proyecto Formativo inicial
</t>
        </r>
        <r>
          <rPr>
            <b/>
            <sz val="9"/>
            <color indexed="81"/>
            <rFont val="Tahoma"/>
            <family val="2"/>
          </rPr>
          <t xml:space="preserve">Cambiar a fondo </t>
        </r>
        <r>
          <rPr>
            <sz val="9"/>
            <color indexed="81"/>
            <rFont val="Tahoma"/>
            <family val="2"/>
          </rPr>
          <t xml:space="preserve">verde toda la fila de la </t>
        </r>
        <r>
          <rPr>
            <b/>
            <sz val="9"/>
            <color indexed="81"/>
            <rFont val="Tahoma"/>
            <family val="2"/>
          </rPr>
          <t xml:space="preserve">asignatura que añadas </t>
        </r>
        <r>
          <rPr>
            <sz val="9"/>
            <color indexed="81"/>
            <rFont val="Tahoma"/>
            <family val="2"/>
          </rPr>
          <t xml:space="preserve">(ya sea en destino o en ETSIT) y </t>
        </r>
        <r>
          <rPr>
            <b/>
            <sz val="9"/>
            <color indexed="81"/>
            <rFont val="Tahoma"/>
            <family val="2"/>
          </rPr>
          <t xml:space="preserve">cambiar a fondo rojo </t>
        </r>
        <r>
          <rPr>
            <sz val="9"/>
            <color indexed="81"/>
            <rFont val="Tahoma"/>
            <family val="2"/>
          </rPr>
          <t xml:space="preserve">toda la fila de la asignatura que </t>
        </r>
        <r>
          <rPr>
            <b/>
            <sz val="9"/>
            <color indexed="81"/>
            <rFont val="Tahoma"/>
            <family val="2"/>
          </rPr>
          <t>elimines</t>
        </r>
        <r>
          <rPr>
            <sz val="9"/>
            <color indexed="81"/>
            <rFont val="Tahoma"/>
            <family val="2"/>
          </rPr>
          <t>.</t>
        </r>
      </text>
    </comment>
    <comment ref="A20" authorId="0" shapeId="0" xr:uid="{00000000-0006-0000-0700-000004000000}">
      <text>
        <r>
          <rPr>
            <b/>
            <sz val="9"/>
            <color indexed="81"/>
            <rFont val="Tahoma"/>
            <family val="2"/>
          </rPr>
          <t>Jesús Fraile Ardanuy:</t>
        </r>
        <r>
          <rPr>
            <sz val="9"/>
            <color indexed="81"/>
            <rFont val="Tahoma"/>
            <family val="2"/>
          </rPr>
          <t xml:space="preserve">
Incluir los datos fundamentales de la asignatura a cursar en la universidad de destino por la que se quiere reconocer la asignatura en la ETSIT (enlace web al syllabus de la asignatura; código de la asignatura; nombre de la asignatura; semestre de impartición; créditos (ECTS); curso)
Es posible que se requiera más de una asignatura a cursar en destino para reconocer una única asignatura en la ETSIT. En ese caso, se pueden incluir hasta 3 asignaturas destino dentro de la misma asignatura ETSIT.
En caso de que una misma asignatura de destino se utilice para justificar contenidos de 2 asignaturas ETSIT, deberá incluirse una única vez en esta lista.</t>
        </r>
      </text>
    </comment>
    <comment ref="J20" authorId="0" shapeId="0" xr:uid="{00000000-0006-0000-0700-000005000000}">
      <text>
        <r>
          <rPr>
            <b/>
            <sz val="9"/>
            <color indexed="81"/>
            <rFont val="Tahoma"/>
            <family val="2"/>
          </rPr>
          <t>Jesús Fraile Ardanuy:</t>
        </r>
        <r>
          <rPr>
            <sz val="9"/>
            <color indexed="81"/>
            <rFont val="Tahoma"/>
            <family val="2"/>
          </rPr>
          <t xml:space="preserve">
Casillas amarillas. Se rellenan SOLAS (No hay que tocar nada), una vez que se hayan actualizado las casillas naranjas (</t>
        </r>
        <r>
          <rPr>
            <b/>
            <sz val="9"/>
            <color indexed="81"/>
            <rFont val="Tahoma"/>
            <family val="2"/>
          </rPr>
          <t xml:space="preserve">Nombre Asignatura </t>
        </r>
        <r>
          <rPr>
            <sz val="9"/>
            <color indexed="81"/>
            <rFont val="Tahoma"/>
            <family val="2"/>
          </rPr>
          <t xml:space="preserve">y </t>
        </r>
        <r>
          <rPr>
            <b/>
            <sz val="9"/>
            <color indexed="81"/>
            <rFont val="Tahoma"/>
            <family val="2"/>
          </rPr>
          <t>Tipo</t>
        </r>
        <r>
          <rPr>
            <sz val="9"/>
            <color indexed="81"/>
            <rFont val="Tahoma"/>
            <family val="2"/>
          </rPr>
          <t xml:space="preserve">) en la misma fila
</t>
        </r>
      </text>
    </comment>
    <comment ref="K20" authorId="0" shapeId="0" xr:uid="{00000000-0006-0000-0700-000006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Selección de asignaturas de la titulacion elegida
Alumnos 1º de Máster MUIT, deben elegir asignaturas de bloque de intercambio de movilidad.
Alumnos de grado (GISD, GITST, GIB), deben elegir asignaturas del Plan de Estudios incluidas en el desplegable. Si van a escoger créditos optativos, deben elegir las asignaturas Programa de Intercambio Optativo del desplegable
</t>
        </r>
      </text>
    </comment>
    <comment ref="N20" authorId="0" shapeId="0" xr:uid="{00000000-0006-0000-0700-00000700000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 de asignatura (Obligatoria/ Optativa)</t>
        </r>
      </text>
    </comment>
    <comment ref="R20" authorId="0" shapeId="0" xr:uid="{00000000-0006-0000-0700-000008000000}">
      <text>
        <r>
          <rPr>
            <b/>
            <sz val="9"/>
            <color indexed="81"/>
            <rFont val="Tahoma"/>
            <family val="2"/>
          </rPr>
          <t xml:space="preserve">Jesús Fraile Ardanuy:
</t>
        </r>
        <r>
          <rPr>
            <sz val="9"/>
            <color indexed="81"/>
            <rFont val="Tahoma"/>
            <family val="2"/>
          </rPr>
          <t>SOLO para rellenar por 
EVALUADOR</t>
        </r>
      </text>
    </comment>
  </commentList>
</comments>
</file>

<file path=xl/sharedStrings.xml><?xml version="1.0" encoding="utf-8"?>
<sst xmlns="http://schemas.openxmlformats.org/spreadsheetml/2006/main" count="1435" uniqueCount="1101">
  <si>
    <t>Nombre</t>
  </si>
  <si>
    <t>Acrónimo Asig</t>
  </si>
  <si>
    <t>Créditos</t>
  </si>
  <si>
    <t>Semestre</t>
  </si>
  <si>
    <t>Curso</t>
  </si>
  <si>
    <t>Código UPM</t>
  </si>
  <si>
    <t>ALGEBRA</t>
  </si>
  <si>
    <t>ALGE</t>
  </si>
  <si>
    <t>CALCULO</t>
  </si>
  <si>
    <t>CALC</t>
  </si>
  <si>
    <t>FÍSICA GENERAL I</t>
  </si>
  <si>
    <t>FIS1</t>
  </si>
  <si>
    <t>INTRODUCCIÓN A LA INGENIERIA DE TELECOMUNICACIÓN</t>
  </si>
  <si>
    <t>INIT</t>
  </si>
  <si>
    <t>FUNDAMENTOS DE LOS SISTEMAS TELEMATICOS</t>
  </si>
  <si>
    <t>FTEL</t>
  </si>
  <si>
    <t>FÍSICA GENERAL II</t>
  </si>
  <si>
    <t>FIS2</t>
  </si>
  <si>
    <t>ANALISIS VECTORIAL</t>
  </si>
  <si>
    <t>AVEC</t>
  </si>
  <si>
    <t>INTRODUCCIÓN AL ANÁLISIS DE CIRCUITOS</t>
  </si>
  <si>
    <t>IACR</t>
  </si>
  <si>
    <t>INTRODUCCIÓN A LA ELECTRÓNICA</t>
  </si>
  <si>
    <t>INEL</t>
  </si>
  <si>
    <t>PROGRAMACIÓN</t>
  </si>
  <si>
    <t>PRG</t>
  </si>
  <si>
    <t>FUNDAMENTOS DE GESTIÓN EMPRESARIAL</t>
  </si>
  <si>
    <t>FGST</t>
  </si>
  <si>
    <t>MÉTODOS MATEMÁTICOS</t>
  </si>
  <si>
    <t>MMAT</t>
  </si>
  <si>
    <t>INGLÉS I</t>
  </si>
  <si>
    <t>IGL1</t>
  </si>
  <si>
    <t>ELECTROMAGNETISMO</t>
  </si>
  <si>
    <t>ELMG</t>
  </si>
  <si>
    <t>ELECTRÓNICA E INSTRUMENTACIÓN BÁSICAS</t>
  </si>
  <si>
    <t>EINB</t>
  </si>
  <si>
    <t>SEÑALES Y SISTEMAS</t>
  </si>
  <si>
    <t>SSIT</t>
  </si>
  <si>
    <t>SEÑALES ALEATORIAS</t>
  </si>
  <si>
    <t>SALT</t>
  </si>
  <si>
    <t>INGLÉS II</t>
  </si>
  <si>
    <t>IGL2</t>
  </si>
  <si>
    <t>ELECTRÓNICA DIGITAL</t>
  </si>
  <si>
    <t>EDIG</t>
  </si>
  <si>
    <t>ELECTRÓNICA ANALÓGICA</t>
  </si>
  <si>
    <t>ELAN</t>
  </si>
  <si>
    <t>TEORÍA DE LA COMUNICACIÓN</t>
  </si>
  <si>
    <t>TECM</t>
  </si>
  <si>
    <t>CAMPOS Y ONDAS EN TELECOMUNICACIÓN</t>
  </si>
  <si>
    <t>COTE</t>
  </si>
  <si>
    <t>REDES Y SERVICIOS DE TELECOMUNICACIÓN</t>
  </si>
  <si>
    <t>RSTC</t>
  </si>
  <si>
    <t>ANÁLISIS Y DISEÑO DE SOFTWARE</t>
  </si>
  <si>
    <t>ADSW</t>
  </si>
  <si>
    <t>ANÁLISIS Y DISEÑO DE CIRCUITOS</t>
  </si>
  <si>
    <t>ADCT</t>
  </si>
  <si>
    <t>HERRAMIENTAS PARA LA COMPUTACIÓN Y VISUALIZACIÓN</t>
  </si>
  <si>
    <t>HCOV</t>
  </si>
  <si>
    <t>DIBUJO POR ORDENADOR</t>
  </si>
  <si>
    <t>DBOR</t>
  </si>
  <si>
    <t>SISTEMAS DE CÁLCULO SIMBÓLICO</t>
  </si>
  <si>
    <t>SCAS</t>
  </si>
  <si>
    <t>TECNOLOGÍAS WEB CLIENTE</t>
  </si>
  <si>
    <t>TEWC</t>
  </si>
  <si>
    <t>FOTÓNICA DE CONSUMO</t>
  </si>
  <si>
    <t>FOCO</t>
  </si>
  <si>
    <t>LABORATORIO DE TÉCNICAS ELECTRO TERMOQUÍMICAS</t>
  </si>
  <si>
    <t>LTET</t>
  </si>
  <si>
    <t>INTRODUCCIÓN A LOS ENTORNOS INTELIGENTES</t>
  </si>
  <si>
    <t>IEIN</t>
  </si>
  <si>
    <t>INFRAESTRUCTURA DE DATOS ESPACIALES</t>
  </si>
  <si>
    <t>IDE</t>
  </si>
  <si>
    <t>CIRCUITOS ELECTRÓNICOS</t>
  </si>
  <si>
    <t>CELT</t>
  </si>
  <si>
    <t>SISTEMAS DIGITALES I</t>
  </si>
  <si>
    <t>SDG1</t>
  </si>
  <si>
    <t>TEORÍA DE LA INFORMACIÓN</t>
  </si>
  <si>
    <t>TINF</t>
  </si>
  <si>
    <t>TRATAMIÉNTO DIGITAL DE SEÑALES</t>
  </si>
  <si>
    <t>TSDÑ</t>
  </si>
  <si>
    <t>SISTEMAS DE TRANSMISIÓN</t>
  </si>
  <si>
    <t>STRA</t>
  </si>
  <si>
    <t>REDES DE ORDENADORES</t>
  </si>
  <si>
    <t>RDOR</t>
  </si>
  <si>
    <t>ORGANIZACIÓN DE EMPRESAS</t>
  </si>
  <si>
    <t>ORGE</t>
  </si>
  <si>
    <t>SISTEMAS DIGITALES II</t>
  </si>
  <si>
    <t>SDG2</t>
  </si>
  <si>
    <t>SISTEMAS DE ENERGÍA</t>
  </si>
  <si>
    <t>ENRG</t>
  </si>
  <si>
    <t>RADIACIÓN Y PROPAGACIÓN</t>
  </si>
  <si>
    <t>RDPR</t>
  </si>
  <si>
    <t>COMUNICACIONES ÓPTICAS</t>
  </si>
  <si>
    <t>COPT</t>
  </si>
  <si>
    <t>ELECTRÓNICA DE COMUNICACIONES</t>
  </si>
  <si>
    <t>ECOM</t>
  </si>
  <si>
    <t>COMPUTACIÓN EN RED</t>
  </si>
  <si>
    <t>CORE</t>
  </si>
  <si>
    <t>INSTALACIONES ELÉCTRICAS</t>
  </si>
  <si>
    <t>INSE</t>
  </si>
  <si>
    <t>INTRODUCCIÓN A LA ROBÓTICA INTELIGENTE</t>
  </si>
  <si>
    <t>IRIN</t>
  </si>
  <si>
    <t>NANOTECNOLOGÍA PARA LA INFORMACIÓN Y LAS COMUNICACIONES</t>
  </si>
  <si>
    <t>NTIC</t>
  </si>
  <si>
    <t>INGENIERÍA DE TELECOMUNICACIÓN EN COOPERACIÓN PARA EL DESARROLLO</t>
  </si>
  <si>
    <t>ITCD</t>
  </si>
  <si>
    <t>BIOINGENIERÍA Y TELECOMUNICACIÓN</t>
  </si>
  <si>
    <t>BITC</t>
  </si>
  <si>
    <t>SISTEMAS DE INFORMACIÓN GEOGRÁFICA Y TERRITORIAL</t>
  </si>
  <si>
    <t>SIGT</t>
  </si>
  <si>
    <t>MICROONDAS</t>
  </si>
  <si>
    <t>MICR</t>
  </si>
  <si>
    <t>RADIOCOMUNICACIONES</t>
  </si>
  <si>
    <t>RCOM</t>
  </si>
  <si>
    <t>TRANSMISIÓN DIGITAL</t>
  </si>
  <si>
    <t>TRDG</t>
  </si>
  <si>
    <t>ANTENAS</t>
  </si>
  <si>
    <t>ANTE</t>
  </si>
  <si>
    <t>COMUNICACIONES MÓVILES</t>
  </si>
  <si>
    <t>CMOV</t>
  </si>
  <si>
    <t>SISTEMAS DE RADIODETERMINACIÓN</t>
  </si>
  <si>
    <t>RDET</t>
  </si>
  <si>
    <t>SISTEMAS DE TELECOMUNICACIÓN</t>
  </si>
  <si>
    <t>STEL</t>
  </si>
  <si>
    <t>SUSBISTEMAS DE RADIOFRECUENCIA</t>
  </si>
  <si>
    <t>SURF</t>
  </si>
  <si>
    <t>REDES CORPORATIVAS</t>
  </si>
  <si>
    <t>RECO</t>
  </si>
  <si>
    <t>SEGURIDAD EN SISTEMAS Y REDES DE TELECOMUNICACIÓN</t>
  </si>
  <si>
    <t>SEGU</t>
  </si>
  <si>
    <t>REDES DE COMUNICACIONES MÓVILES</t>
  </si>
  <si>
    <t>RCMO</t>
  </si>
  <si>
    <t>INGENIERÍA WEB</t>
  </si>
  <si>
    <t>IWEB</t>
  </si>
  <si>
    <t>CENTROS DE DATOS Y PROVISIÓN DE SERVICIOS</t>
  </si>
  <si>
    <t>CDPS</t>
  </si>
  <si>
    <t>REDES Y SERVICIOS RADIO</t>
  </si>
  <si>
    <t>RSRD</t>
  </si>
  <si>
    <t>DIMENSIONADO Y OPERACIÓN DE REDES</t>
  </si>
  <si>
    <t>DORE</t>
  </si>
  <si>
    <t>INGENIERÍA DE SISTEMAS Y SERVICIOS TELEMÁTICOS</t>
  </si>
  <si>
    <t>ISST</t>
  </si>
  <si>
    <t>DISEÑO DE SISTEMAS ELECTRÓNICOS DIGITALES</t>
  </si>
  <si>
    <t>DSED</t>
  </si>
  <si>
    <t>ARQUITECTURA DE PROCESADORES</t>
  </si>
  <si>
    <t>ARQU</t>
  </si>
  <si>
    <t>FABRICACIÓN DE EQUIPOS ELECTRÓNICOS</t>
  </si>
  <si>
    <t>FEEL</t>
  </si>
  <si>
    <t>SISTEMAS ELECTRÓNICOS ANALÓGICOS Y MIXTOS</t>
  </si>
  <si>
    <t>SEAM</t>
  </si>
  <si>
    <t>INSTRUMENTACIÓN ELECTRÓNICA</t>
  </si>
  <si>
    <t>IELE</t>
  </si>
  <si>
    <t>INGENIERÍA DE SISTEMAS ELECTRÓNICOS</t>
  </si>
  <si>
    <t>ISEL</t>
  </si>
  <si>
    <t>SISTEMAS ELECTRÓNICOS DE CONTROL</t>
  </si>
  <si>
    <t>SECO</t>
  </si>
  <si>
    <t>SISTEMAS PARA CONECTIVIDAD</t>
  </si>
  <si>
    <t>SCON</t>
  </si>
  <si>
    <t>ELECTRÓNICA DE CONSUMO</t>
  </si>
  <si>
    <t>ELCO</t>
  </si>
  <si>
    <t>TRATAMIENTO DIGITAL DE VOZ Y AUDIO</t>
  </si>
  <si>
    <t>TDVA</t>
  </si>
  <si>
    <t>TRATAMIENTO DIGITAL DE IMÁGENES Y VÍDEO</t>
  </si>
  <si>
    <t>TDIV</t>
  </si>
  <si>
    <t>EQUIPOS Y SISTEMAS AUDIOVISUALES</t>
  </si>
  <si>
    <t>EQSA</t>
  </si>
  <si>
    <t>DIFUSIÓN Y SERVICIOS DE RED</t>
  </si>
  <si>
    <t>DSRE</t>
  </si>
  <si>
    <t>COMUNICACIONES AUDIOVISUALES</t>
  </si>
  <si>
    <t>CMVA</t>
  </si>
  <si>
    <t>TELEVISIÓN</t>
  </si>
  <si>
    <t>TV</t>
  </si>
  <si>
    <t>PRODUCCIÓN MULTIMEDIA</t>
  </si>
  <si>
    <t>PROD</t>
  </si>
  <si>
    <t>TRABAJO DE FIN DE GRADO</t>
  </si>
  <si>
    <t>TFG</t>
  </si>
  <si>
    <t>1 y 2</t>
  </si>
  <si>
    <t>GESTIÓN EFICAZ DE EQUIPOS DE TRABAJO</t>
  </si>
  <si>
    <t>GEET</t>
  </si>
  <si>
    <t xml:space="preserve">1 y 2 </t>
  </si>
  <si>
    <t>DESARROLLO PERSONAL Y GESTIÓN DE CARRERA</t>
  </si>
  <si>
    <t>DPGC</t>
  </si>
  <si>
    <t>CREATIVIDAD E INNOVACIÓN</t>
  </si>
  <si>
    <t>CRIN</t>
  </si>
  <si>
    <t>SISTEMAS BASADOS EN APRENDIZAJE AUTOMÁTICO</t>
  </si>
  <si>
    <t>SIBA</t>
  </si>
  <si>
    <t>INGENIERÍA DE LA MÚSICA</t>
  </si>
  <si>
    <t>IMUS</t>
  </si>
  <si>
    <t>PROGRAMAS DE INTERCAMBIO OPTATIVAS 4ºCURSO 3ECTS</t>
  </si>
  <si>
    <t>PROGRAMAS DE INTERCAMBIO OPTATIVAS 4ºCURSO 6ECTS</t>
  </si>
  <si>
    <t>PROGRAMAS DE INTERCAMBIO OPTATIVAS 4ECTS</t>
  </si>
  <si>
    <t>PROGRAMAS DE INTERCAMBIO OPTATIVAS 8ECTS</t>
  </si>
  <si>
    <t>PROGRAMAS DE INTERCAMBIO OPTATIVAS 4,5 ECTS</t>
  </si>
  <si>
    <t>PROGRAMAS DE INTERCAMBIO OPTATIVAS 2 ECTS</t>
  </si>
  <si>
    <t>PROGRAMAS DE INTERCAMBIO OPTATIVAS 1 ECTS</t>
  </si>
  <si>
    <t>FISICA I</t>
  </si>
  <si>
    <t>FISC</t>
  </si>
  <si>
    <t>QUÍMICA</t>
  </si>
  <si>
    <t>QUIM</t>
  </si>
  <si>
    <t>CÁLCULO</t>
  </si>
  <si>
    <t>FUNDAMENTOS DE PROGRAMACIÓN</t>
  </si>
  <si>
    <t>FPRG</t>
  </si>
  <si>
    <t>ESTADÍSTICA</t>
  </si>
  <si>
    <t>ESTD</t>
  </si>
  <si>
    <t>AMPLIACION DE CÁLCULO</t>
  </si>
  <si>
    <t>ACAL</t>
  </si>
  <si>
    <t>BIOQUIMICA Y BIOLOGÍA MOLECULAR</t>
  </si>
  <si>
    <t>BBM</t>
  </si>
  <si>
    <t>BIOLOGÍA CELULAR Y TISULAR</t>
  </si>
  <si>
    <t>BICT</t>
  </si>
  <si>
    <t>FÍSICA II</t>
  </si>
  <si>
    <t>ANÁLISIS INSTRUMENTAL</t>
  </si>
  <si>
    <t>AINS</t>
  </si>
  <si>
    <t>ECONOMÍA Y GESTIÓN DE EMPRESAS</t>
  </si>
  <si>
    <t>ECON</t>
  </si>
  <si>
    <t>FUNDAMENTOS DE BIOMECÁNICA</t>
  </si>
  <si>
    <t>FBMC</t>
  </si>
  <si>
    <t>FUNDAMENTOS DE ELECTRÓNICA</t>
  </si>
  <si>
    <t>FELT</t>
  </si>
  <si>
    <t>USO PROFESIONAL DE LA LENGUA INGLESA</t>
  </si>
  <si>
    <t>UPLI</t>
  </si>
  <si>
    <t>BIOMECÁNICA DE MEDIOS CONTÍNUOS</t>
  </si>
  <si>
    <t>BIMC</t>
  </si>
  <si>
    <t xml:space="preserve">FISIOLOGÍA DE SISTEMAS </t>
  </si>
  <si>
    <t>FSIT</t>
  </si>
  <si>
    <t>SISTEMAS Y SEÑALES</t>
  </si>
  <si>
    <t>SISTEMAS ELECTRÓNICOS</t>
  </si>
  <si>
    <t>SELEC</t>
  </si>
  <si>
    <t>SEÑALES BIOMÉDICAS</t>
  </si>
  <si>
    <t>SBIO</t>
  </si>
  <si>
    <t>FISIOPATOLOGÍA HUMANA</t>
  </si>
  <si>
    <t>FISH</t>
  </si>
  <si>
    <t>MODELOS NUMÉRICOS EN BIOMEDICINA</t>
  </si>
  <si>
    <t>MMUB</t>
  </si>
  <si>
    <t xml:space="preserve">REDES DE COMUNICACIONES </t>
  </si>
  <si>
    <t>ALGORITMOS Y ESTRUCTURAS DE DATOS</t>
  </si>
  <si>
    <t>ALED</t>
  </si>
  <si>
    <t>BASES DE DATOS</t>
  </si>
  <si>
    <t>BBDD</t>
  </si>
  <si>
    <t>BIOINSTRUMENTACIÓN</t>
  </si>
  <si>
    <t>BINS</t>
  </si>
  <si>
    <t>IMÁGENES BIOMÉDICAS</t>
  </si>
  <si>
    <t>IMAG</t>
  </si>
  <si>
    <t>BIOMATERIALES</t>
  </si>
  <si>
    <t>BMAT</t>
  </si>
  <si>
    <t>ARQUITECTURAS DE COMPUTADORES Y SSOO</t>
  </si>
  <si>
    <t>ARSO</t>
  </si>
  <si>
    <t>INGENIERÍA CLÍNICA Y DE GESTIÓN</t>
  </si>
  <si>
    <t>ICL</t>
  </si>
  <si>
    <t>MODELADO Y SIMULACIÓN DINÁMICA APLICADA A LA BIOMEDICINA</t>
  </si>
  <si>
    <t>MOD</t>
  </si>
  <si>
    <t>LABORATORIO DE SEÑALES BIOMÉDICAS</t>
  </si>
  <si>
    <t>LSB</t>
  </si>
  <si>
    <t>LABORATORIO DE BIOINSTRUMENTACIÓN</t>
  </si>
  <si>
    <t>LBI</t>
  </si>
  <si>
    <t>INGENIERÍA DE TEJIDOS</t>
  </si>
  <si>
    <t>IT</t>
  </si>
  <si>
    <t>LABORATORIO DE MATERIALES BIOLÓGICOS Y BIOMATERIALES</t>
  </si>
  <si>
    <t>LMBB</t>
  </si>
  <si>
    <t>BIOSENSORES</t>
  </si>
  <si>
    <t>BSENS</t>
  </si>
  <si>
    <t>DESARROLLO DE DISPOSITIVOS MÉDICOS</t>
  </si>
  <si>
    <t>DDIS</t>
  </si>
  <si>
    <t>LABORATORIO DE BIOMECÁNICA</t>
  </si>
  <si>
    <t>LBMC</t>
  </si>
  <si>
    <t>INFORMÁTICA BIOMÉDICA</t>
  </si>
  <si>
    <t>INFB</t>
  </si>
  <si>
    <t>REDES Y SERVICIOS</t>
  </si>
  <si>
    <t>RSER</t>
  </si>
  <si>
    <t>INTERFACES HOMBRE-MÁQUINA</t>
  </si>
  <si>
    <t>IHM</t>
  </si>
  <si>
    <t>APLICACIONES EN SALUD DIGITAL</t>
  </si>
  <si>
    <t>ASD</t>
  </si>
  <si>
    <t>LABORATORIO DE APLICACIONES EN SALUD DIGITAL</t>
  </si>
  <si>
    <t>LASD</t>
  </si>
  <si>
    <t>HISTORIAS CLÍNICAS, TERMINOLOGÍAS Y ESTÁNDARES</t>
  </si>
  <si>
    <t>HCTE</t>
  </si>
  <si>
    <t>SISTEMAS DE AYUDA A LA DECISIÓN</t>
  </si>
  <si>
    <t>SAD</t>
  </si>
  <si>
    <t>NLP Y RECUPERACIÓN DE INFORMACIÓN</t>
  </si>
  <si>
    <t>NLPRI</t>
  </si>
  <si>
    <t>IMÁGENES BIOMÉDICAS AVANZADAS - I</t>
  </si>
  <si>
    <t>IBA</t>
  </si>
  <si>
    <t>LABORATORIO DE IMÁGENES BIOMÉDICAS</t>
  </si>
  <si>
    <t>LIM</t>
  </si>
  <si>
    <t>TRATAMIENTO DIGITAL DE IMÁGENES BIOMÉDICAS</t>
  </si>
  <si>
    <t>SIMULACIÓN Y PLANIFICACIÓN QUIRÚRJICA</t>
  </si>
  <si>
    <t>SIP</t>
  </si>
  <si>
    <t>IMAGÉNES BIOMÉDICAS AVANZADAS - II</t>
  </si>
  <si>
    <t>IMA2</t>
  </si>
  <si>
    <t>BIOFOTÓNICA</t>
  </si>
  <si>
    <t>BFT</t>
  </si>
  <si>
    <t>INGENIERÍA NEUROSENSORIAL</t>
  </si>
  <si>
    <t>INGS</t>
  </si>
  <si>
    <t>PROGRAMA INTERCAMBIO OPTATIVA I (2)</t>
  </si>
  <si>
    <t>PROGRAMA INTERCAMBIO OPTATIVA II (3)</t>
  </si>
  <si>
    <t>PROGRAMA INTERCAMBIO OPTATIVA III (4)</t>
  </si>
  <si>
    <t>PROGRAMA INTERCAMBIO OPTATIVA IV (8)</t>
  </si>
  <si>
    <t>PROGRAMA INTERCAMBIO OPTATIVA V (4)</t>
  </si>
  <si>
    <t>PROGRAMA INTERCAMBIO OPTATIVA VI (4)</t>
  </si>
  <si>
    <t>PROGRAMA INTERCAMBIO OPTATIVA VII (2)</t>
  </si>
  <si>
    <t>PROGRAMA INTERCAMBIO OPTATIVA VIII (1)</t>
  </si>
  <si>
    <t>ÁLGEBRA</t>
  </si>
  <si>
    <t>FUNDAMENTOS DE PROCESADO DE DATOS</t>
  </si>
  <si>
    <t>PROG</t>
  </si>
  <si>
    <t>DESARROLLO DE HABILIDADES PROFESIONALES</t>
  </si>
  <si>
    <t>DHAB</t>
  </si>
  <si>
    <t>INTRODUCCIÓN A LA INGENIERÍA DE DATOS</t>
  </si>
  <si>
    <t>INID</t>
  </si>
  <si>
    <t>BASES DE DATOS RELACIONALES Y DATOS ESTRUCTURADOS</t>
  </si>
  <si>
    <t>BDRD</t>
  </si>
  <si>
    <t>MODELOS MATEMÁTICOS Y MATEMÁTICA DISCRETA</t>
  </si>
  <si>
    <t>MMMD</t>
  </si>
  <si>
    <t>OPTIMIZACIÓN</t>
  </si>
  <si>
    <t>OPTI</t>
  </si>
  <si>
    <t>SESI</t>
  </si>
  <si>
    <t>SISTEMAS DE ADQUISICIÓN DE DATOS</t>
  </si>
  <si>
    <t>SADQ</t>
  </si>
  <si>
    <t>BASES DE DATOS NO RELACIONALES Y DISTRIBUIDAS</t>
  </si>
  <si>
    <t>BDNR</t>
  </si>
  <si>
    <t>ENGL</t>
  </si>
  <si>
    <t>PROBABILIDAD Y SEÑALES ALEATORIAS</t>
  </si>
  <si>
    <t>PSAL</t>
  </si>
  <si>
    <t>PROGRAMACIÓN PARA BIG DATA</t>
  </si>
  <si>
    <t>PBDA</t>
  </si>
  <si>
    <t>REDES Y SERVICIOS DE COMUNICACIONES</t>
  </si>
  <si>
    <t>INFERENCIA ESTADÍSTICA Y SERIES TEMPORALES</t>
  </si>
  <si>
    <t>INFS</t>
  </si>
  <si>
    <t>REDES DE SENSORES</t>
  </si>
  <si>
    <t>RESE</t>
  </si>
  <si>
    <t>SISTEMAS DE COMUNICACIONES PARA INGENIERÍA DE DATOS</t>
  </si>
  <si>
    <t>SCID</t>
  </si>
  <si>
    <t>TECNOLOGÍAS WEB</t>
  </si>
  <si>
    <t>TECW</t>
  </si>
  <si>
    <t>ANÁLISIS DE SEÑAL</t>
  </si>
  <si>
    <t>ANSE</t>
  </si>
  <si>
    <t>APRENDIZAJE AUTOMÁTICO</t>
  </si>
  <si>
    <t>APAU</t>
  </si>
  <si>
    <t>ARQUITECTURAS DE PROCESADO MASIVO DE DATOS</t>
  </si>
  <si>
    <t>APMD</t>
  </si>
  <si>
    <t>COMPUTACIÓN EN LA NUBE</t>
  </si>
  <si>
    <t>CNUB</t>
  </si>
  <si>
    <t>DESARROLLO PROFESIONAL DEL INGENIERO DE DATOS</t>
  </si>
  <si>
    <t>DPID</t>
  </si>
  <si>
    <t>EMPRENDIMIENTO Y MODELOS DE NEGOCIO</t>
  </si>
  <si>
    <t>EMN</t>
  </si>
  <si>
    <t>ANÁLISIS Y VISUALIZACIÓN DE DATOS</t>
  </si>
  <si>
    <t>AVD</t>
  </si>
  <si>
    <t>APLICACIONES SECTORIALES</t>
  </si>
  <si>
    <t>APSE</t>
  </si>
  <si>
    <t>INGENIERÍA BIG DATA EN LA NUBE</t>
  </si>
  <si>
    <t>IBDN</t>
  </si>
  <si>
    <t>PROCESADO AVANZADO DE SEÑALES Y DATOS</t>
  </si>
  <si>
    <t>PASD</t>
  </si>
  <si>
    <t>TÉCNICAS DE SOPORTE A LA DECISIÓN</t>
  </si>
  <si>
    <t>TSDE</t>
  </si>
  <si>
    <t>PROYECTOS DE INGENIERÍA DE DATOS Y SISTEMAS</t>
  </si>
  <si>
    <t>PIDS</t>
  </si>
  <si>
    <t>CIBERSEGURIDAD Y PROTECCIÓN DE DATOS</t>
  </si>
  <si>
    <t>CIPD</t>
  </si>
  <si>
    <t>GESTIÓN DE PROYECTOS</t>
  </si>
  <si>
    <t>GESP</t>
  </si>
  <si>
    <t>MARCO ÉTICO Y LEGAL</t>
  </si>
  <si>
    <t>MAEL</t>
  </si>
  <si>
    <t>INGENIERÍA EN COOPERACIÓN PARA EL DESARROLLO</t>
  </si>
  <si>
    <t>ICD</t>
  </si>
  <si>
    <t>CMAV</t>
  </si>
  <si>
    <t>INS</t>
  </si>
  <si>
    <t>SIMULACIÓN Y PLANIFICACIÓN QUIRÚRGICA</t>
  </si>
  <si>
    <t>TRABAJO FIN DE GRADO</t>
  </si>
  <si>
    <t>MOVILIDAD 3A</t>
  </si>
  <si>
    <t>MOVILIDAD 3B</t>
  </si>
  <si>
    <t>MOVILIDAD 4,5A</t>
  </si>
  <si>
    <t>MOVILIDAD 4,5B</t>
  </si>
  <si>
    <t>MOVILIDAD 6A</t>
  </si>
  <si>
    <t>MOVILIDAD 6B</t>
  </si>
  <si>
    <t>MOVILIDAD 4</t>
  </si>
  <si>
    <t>MOVILIDAD 2</t>
  </si>
  <si>
    <t>MOVILIDAD 1</t>
  </si>
  <si>
    <t>SISTEMAS DE COMUNICACIONES</t>
  </si>
  <si>
    <t>SCOM</t>
  </si>
  <si>
    <t>ANÁLISIS DE SEÑAL PARA COMUNICACIONES</t>
  </si>
  <si>
    <t>ASEC</t>
  </si>
  <si>
    <t>TECNOLOGÍAS DE ACCESO RADIO</t>
  </si>
  <si>
    <t>TACR</t>
  </si>
  <si>
    <t>SISTEMAS Y SERVICIOS MULTIMEDIA</t>
  </si>
  <si>
    <t>SSMM</t>
  </si>
  <si>
    <t>EQUIPOS Y TERMINALES DE USUARIO</t>
  </si>
  <si>
    <t>EYTU</t>
  </si>
  <si>
    <t>INGENIERÍA DE SISTEMAS DE INSTRUMENTACIÓN</t>
  </si>
  <si>
    <t>ISIN</t>
  </si>
  <si>
    <t>REDES DE COMUNICACIONES</t>
  </si>
  <si>
    <t>RECEM</t>
  </si>
  <si>
    <t>APLICACIONES Y SERVICIOS</t>
  </si>
  <si>
    <t>APSV</t>
  </si>
  <si>
    <t>INTEGRACIÓN DE REDES, APLICACIONES Y CONTENIDOS</t>
  </si>
  <si>
    <t>IRAC</t>
  </si>
  <si>
    <t>GPRO</t>
  </si>
  <si>
    <t>VISIÓN ESTRATÉGICA DE LA INTEGRACIÓN DE TECNOLOGÍAS Y SISTEMAS EN EL SECTOR TIC</t>
  </si>
  <si>
    <t>VETIC</t>
  </si>
  <si>
    <t>ADVANCED TOPICS ON ANTENNA TECHNOLOGIES</t>
  </si>
  <si>
    <t>ATAT</t>
  </si>
  <si>
    <t>CIRCUITOS DE ALTA FRECUENCIA</t>
  </si>
  <si>
    <t>CAFR</t>
  </si>
  <si>
    <t>LABORATORY COURSE ON RADIOFREQUENCY MEASUREMENTS</t>
  </si>
  <si>
    <t>LRFM</t>
  </si>
  <si>
    <t>MEDIA DATA SYSTEM DESIGN</t>
  </si>
  <si>
    <t>MEDS</t>
  </si>
  <si>
    <t>COMUNICACIONES POR SATÉLITE</t>
  </si>
  <si>
    <t>CSAT</t>
  </si>
  <si>
    <t>ADVANCED TOPICS ON OPTICAL COMMUNICATIONS</t>
  </si>
  <si>
    <t>ATOC</t>
  </si>
  <si>
    <t>SISTEMAS RADAR</t>
  </si>
  <si>
    <t>SRAD</t>
  </si>
  <si>
    <t>DEEP LEARNING FOR ACOUSTIC SIGNAL PROCESSING</t>
  </si>
  <si>
    <t>DLAS</t>
  </si>
  <si>
    <t>VISION ANALYSIS AND DEEP LEARNING</t>
  </si>
  <si>
    <t>VADL</t>
  </si>
  <si>
    <t>CIENCIA DE DATOS Y APRENDIZAJE AUTOMÁTICO EN LA WEB DE DATOS</t>
  </si>
  <si>
    <t>CDAW</t>
  </si>
  <si>
    <t>CIBERSEGURIDAD Y PRIVACIDAD: GESTIÓN Y OPERACIÓN</t>
  </si>
  <si>
    <t>CPGO</t>
  </si>
  <si>
    <t>COMPUTACIÓN EN NUBE Y VIRTUALIZACION DE REDES Y SERVICIOS</t>
  </si>
  <si>
    <t>CNVR</t>
  </si>
  <si>
    <t>REDES DEFINIDAS POR SOFTWARE, VIRTUALIZACION Y SERVICIOS AVANZADOS DE RED</t>
  </si>
  <si>
    <t>RDSV</t>
  </si>
  <si>
    <t>INGENIERÍA DE SISTEMAS DE PROCESADORES</t>
  </si>
  <si>
    <t>ISPR</t>
  </si>
  <si>
    <t>DISEÑO MICROELECTRÓNICO</t>
  </si>
  <si>
    <t>DMEL</t>
  </si>
  <si>
    <t>TECNOLOGÍA MICROELECTRÓNICA</t>
  </si>
  <si>
    <t>TMEL</t>
  </si>
  <si>
    <t>ENERGÍA SOLAR FOTOVOLTAICA</t>
  </si>
  <si>
    <t>ESFV</t>
  </si>
  <si>
    <t>FUNDAMENTOS DE BIOINGENIERÍA</t>
  </si>
  <si>
    <t>FBIO</t>
  </si>
  <si>
    <t>SEÑALES E IMÁGENES BIOMÉDICAS</t>
  </si>
  <si>
    <t>SÑIM</t>
  </si>
  <si>
    <t>TELEMEDICINA</t>
  </si>
  <si>
    <t>TMED</t>
  </si>
  <si>
    <t>INRS</t>
  </si>
  <si>
    <t>BIOS</t>
  </si>
  <si>
    <t>DIRECCIÓN Y ADMINISTRACIÓN DE EMPRESAS</t>
  </si>
  <si>
    <t>DAEM</t>
  </si>
  <si>
    <t>SISTEMAS DE INFORMACIÓN PARA LA GESTIÓN EMPRESARIAL</t>
  </si>
  <si>
    <t>SIGE</t>
  </si>
  <si>
    <t>INNOVACIÓN TECNOLOÓGICA Y DE NEGOCIO</t>
  </si>
  <si>
    <t>INTN</t>
  </si>
  <si>
    <t>ESTRATEGIAS Y TÉCNICAS PARA LA TOMA DE DECISIONES</t>
  </si>
  <si>
    <t>ETTD</t>
  </si>
  <si>
    <t>POLÍTICAS Y REGULACIÓN DE LOS MERCADOS TIC</t>
  </si>
  <si>
    <t>RTIC</t>
  </si>
  <si>
    <t>DIGITAL BUSINESS</t>
  </si>
  <si>
    <t>DBUS</t>
  </si>
  <si>
    <t>ANÁLISIS DE DATOS E INTELIGENCIA DE NEGOCIO</t>
  </si>
  <si>
    <t>ADIN</t>
  </si>
  <si>
    <t>ANÁLISIS DE NEGOCIO TIC</t>
  </si>
  <si>
    <t>TRABAJO DE FIN DE MÁSTER</t>
  </si>
  <si>
    <t>TFM</t>
  </si>
  <si>
    <t>BID DATA: FUNDAMENTOS E INFRAESTRUCTURA</t>
  </si>
  <si>
    <t>BDFI</t>
  </si>
  <si>
    <t>PREDICTIVE AND DESCRIPTIVE LEARNING</t>
  </si>
  <si>
    <t>PRDL</t>
  </si>
  <si>
    <t>DATA SCIENCE FUNDATIONS AND APPLICATIONS</t>
  </si>
  <si>
    <t>DSFA</t>
  </si>
  <si>
    <t>MACHINE LEARNING LAB</t>
  </si>
  <si>
    <t>MLLB</t>
  </si>
  <si>
    <t>BLOCKCHAIN: DESARROLLO DE APLICACIONES</t>
  </si>
  <si>
    <t>BCDA</t>
  </si>
  <si>
    <t>BLOCKCHAIN: FUNDAMENTOS Y ARQUITECTURAS</t>
  </si>
  <si>
    <t>BCFA</t>
  </si>
  <si>
    <t>INTELIGENCIA EN SISTEMAS ELECTRÓNICOS</t>
  </si>
  <si>
    <t>SISTEMAS ELECTRÓNICOS PARA IoT</t>
  </si>
  <si>
    <t>SEIOT</t>
  </si>
  <si>
    <t>INTERFACES ELECTRÓNICAS PARA IoT</t>
  </si>
  <si>
    <t>IEIOT</t>
  </si>
  <si>
    <t>PROG. INTER. OPTATIVA I  (6) / EXCHANGE PROGRAMMES ELECTIVE I</t>
  </si>
  <si>
    <t>PROG. INTER. OPTATIVA II (6) / EXCHANGE PROGRAMMES ELECTIVE II</t>
  </si>
  <si>
    <t>PROG. INTER. OPTATIVA III  (6)  / EXCHANGE PROGRAMMES ELECTIVE III</t>
  </si>
  <si>
    <t>PROG. INTER. OPTATIVA IV  (3)/ EXCHANGE PROGRAMMES ELECTIVE IV</t>
  </si>
  <si>
    <t>PROG. INTER. OPTATIVA V (3) / EXCHANGE PROGRAMMES ELECTIVE V</t>
  </si>
  <si>
    <t>PROG. INTER. OPTATIVA VI (4.5) / EXCHANGE PROGRAMMES ELECTIVE VI</t>
  </si>
  <si>
    <t>PROG. INTER. OPTATIVA VII (4.5) / EXCHANGE PROGRAMMES ELECTIVE VII</t>
  </si>
  <si>
    <t>PROG. INTER. OPTATIVA VIII (15)/ EXCHANGE PROGRAMMES ELECTIVE VIII</t>
  </si>
  <si>
    <t>ORGANIZACIÓN DE EMPRESAS DE TECNOLOGÍA BIOMÉDICA</t>
  </si>
  <si>
    <t>OETM</t>
  </si>
  <si>
    <t>DISEÑO DE TECNOLOGÍAS BIOMÉDICAS</t>
  </si>
  <si>
    <t>DTB</t>
  </si>
  <si>
    <t>PROYECTOS DE INVESTIGACIÓN Y DESARROLLO DE IB</t>
  </si>
  <si>
    <t>PID</t>
  </si>
  <si>
    <t>TEL</t>
  </si>
  <si>
    <t>MODELADO DE SISTEMAS BIOMÉDICOS</t>
  </si>
  <si>
    <t>IMÁGENES MÉDICAS</t>
  </si>
  <si>
    <t>IBIO</t>
  </si>
  <si>
    <t>BIOMECÁNICA</t>
  </si>
  <si>
    <t>BMEC</t>
  </si>
  <si>
    <t>GESTIÓN E INNOVACIÓN EMPRESARIAL EN IB</t>
  </si>
  <si>
    <t>GEIB</t>
  </si>
  <si>
    <t xml:space="preserve">ANÁLISIS INTELIGENTE DE DATOS MÉDICOS </t>
  </si>
  <si>
    <t>AIDM</t>
  </si>
  <si>
    <t>CONTROL Y ROBÓTICA EN MEDICINA</t>
  </si>
  <si>
    <t>ROB</t>
  </si>
  <si>
    <t>MEDICINA AVANZADA</t>
  </si>
  <si>
    <t>MPE</t>
  </si>
  <si>
    <t>TEMAS AVANZADOS EN SEÑALES E IMÁGENES MÉDICAS</t>
  </si>
  <si>
    <t>TSIM</t>
  </si>
  <si>
    <t>TECNOLOGÍAS PARA LA NANOMEDICINA</t>
  </si>
  <si>
    <t>NANO</t>
  </si>
  <si>
    <t>SEMINARIOS CLÍNICOS</t>
  </si>
  <si>
    <t>SEM</t>
  </si>
  <si>
    <t>PRÁCTICAS EXTERNAS 1</t>
  </si>
  <si>
    <t>PE1</t>
  </si>
  <si>
    <t>PRÁCTICAS EXTERNAS 2</t>
  </si>
  <si>
    <t>PE2</t>
  </si>
  <si>
    <t xml:space="preserve"> </t>
  </si>
  <si>
    <t>1 y2</t>
  </si>
  <si>
    <t>PROYECTOS PROFESIONALES EN IB</t>
  </si>
  <si>
    <t>PPIB</t>
  </si>
  <si>
    <t>TEMAS AVANZADOS EN IMÁGENES BIOMÉDICAS II</t>
  </si>
  <si>
    <t>TAIM</t>
  </si>
  <si>
    <t>LSEÑ</t>
  </si>
  <si>
    <t>LABORATORIO DE IMÁGENES MÉDICAS</t>
  </si>
  <si>
    <t>INTELIGENCIA AMBIENTAL</t>
  </si>
  <si>
    <t>INAM</t>
  </si>
  <si>
    <t>TECNOLOGÍAS ASISTIVAS</t>
  </si>
  <si>
    <t>TEAS</t>
  </si>
  <si>
    <t>LABORATORIO DE TELEMEDICINA</t>
  </si>
  <si>
    <t>LTEL</t>
  </si>
  <si>
    <t>BIOF</t>
  </si>
  <si>
    <t>LINS</t>
  </si>
  <si>
    <t>MODELOS NUMÉRICOS PARA BIOMECÁNICA DE TEJIDOS Y DEL FLUJO SANGUÍNEO</t>
  </si>
  <si>
    <t>MNUB</t>
  </si>
  <si>
    <t>MEDICINA REGENERATIVA</t>
  </si>
  <si>
    <t>MERE</t>
  </si>
  <si>
    <t>PROGRAMAS DE INTERCAMBIO OBLIGATORIA MUIB III //EXCHANGE PROGRAMMES MANDATORY MUIB III</t>
  </si>
  <si>
    <t>PROGRAMAS DE INTERCAMBIO OBLIGATORIA MUIB I //EXCHANGE PROGRAMMES MANDATORY MUIB I</t>
  </si>
  <si>
    <t>PROGRAMAS DE INTERCAMBIO OBLIGATORIA MUIB II //EXCHANGE PROGRAMMES MANDATORY MUIB II</t>
  </si>
  <si>
    <t>PROGRAMAS DE INTERCAMBIO OPTATIVA MUIB VII //EXCHANGE PROGRAMMES ELECTIVE MUIB VII</t>
  </si>
  <si>
    <t>PROGRAMAS DE INTERCAMBIO OPTATIVA MUIB V //EXCHANGE PROGRAMMES ELECTIVE MUIB V</t>
  </si>
  <si>
    <t>PROGRAMAS DE INTERCAMBIO OPTATIVA MUIB VI //EXCHANGE PROGRAMMES ELECTIVE MUIB VI</t>
  </si>
  <si>
    <t>PROGRAMAS DE INTERCAMBIO OPTATIVA MUIB IV //EXCHANGE PROGRAMMES ELECTIVE MUIB IV</t>
  </si>
  <si>
    <t>PROGRAMAS DE INTERCAMBIO OPTATIVA MUIB I //EXCHANGE PROGRAMMES ELECTIVE MUIB I</t>
  </si>
  <si>
    <t>PROGRAMAS DE INTERCAMBIO OPTATIVA MUIB II //EXCHANGE PROGRAMMES ELECTIVE MUIB II</t>
  </si>
  <si>
    <t>PROGRAMAS DE INTERCAMBIO OPTATIVA MUIB III //EXCHANGE PROGRAMMES ELECTIVE MUIB III</t>
  </si>
  <si>
    <t>PROGRAMAS DE INTERCAMBIO PRÁCTICAS MUIB II //EXCHANGE PROGRAMMES INTERNSHIP MUIB II</t>
  </si>
  <si>
    <t>PROGRAMAS DE INTERCAMBIO PRÁCTICAS MUIB I //EXCHANGE PROGRAMMES INTERNSHIP MUIB I</t>
  </si>
  <si>
    <t>PROGRAMAS DE INTERCAMBIO PRÁCTICAS INTERNSHIP MUIB II //EXCHANGE PROGRAMMES INTERNSHIP MUIB II</t>
  </si>
  <si>
    <t>PROGRAMAS DE INTERCAMBIO PRÁCTICAS MUIB III //EXCHANGE PROGRAMMES INTERNSHIP MUIB III</t>
  </si>
  <si>
    <t>Titulaciones con acuerdos de Movilidad Internacional</t>
  </si>
  <si>
    <t>Modalidad Movilidad</t>
  </si>
  <si>
    <t>Tipo</t>
  </si>
  <si>
    <t>Itinerario</t>
  </si>
  <si>
    <t>Otro PF previo</t>
  </si>
  <si>
    <t>GITST</t>
  </si>
  <si>
    <t>C3-S5</t>
  </si>
  <si>
    <t>Obligatoria</t>
  </si>
  <si>
    <t>No aplica</t>
  </si>
  <si>
    <t>Sí</t>
  </si>
  <si>
    <t>GIB</t>
  </si>
  <si>
    <t>C3-S6</t>
  </si>
  <si>
    <t>Optativa</t>
  </si>
  <si>
    <t>GITST-It. Sistemas de Telecomunicación</t>
  </si>
  <si>
    <t>No</t>
  </si>
  <si>
    <t>GISD</t>
  </si>
  <si>
    <t>C3-A</t>
  </si>
  <si>
    <t>GITST-Itinerario en Telemática</t>
  </si>
  <si>
    <t>MUIT</t>
  </si>
  <si>
    <t>C4-S7</t>
  </si>
  <si>
    <t>GITST-It. Sistemas Electrónicos</t>
  </si>
  <si>
    <t>MUIB</t>
  </si>
  <si>
    <t>C4-S8</t>
  </si>
  <si>
    <t>GITST-It. Sistemas Audiovisuales</t>
  </si>
  <si>
    <t>C4-A</t>
  </si>
  <si>
    <t>GIB- It.  Bioinstrumentación, Biomateriales y Biomecánica</t>
  </si>
  <si>
    <t>C4-A-TFG</t>
  </si>
  <si>
    <t>GIB- It. Ing. de Datos y Salud Digital</t>
  </si>
  <si>
    <t>GIB-It. imágenes biomédicas</t>
  </si>
  <si>
    <t>Oferta Movilidad Internacional</t>
  </si>
  <si>
    <t>C2-S1</t>
  </si>
  <si>
    <t>AT</t>
  </si>
  <si>
    <t>Technische Universität Graz</t>
  </si>
  <si>
    <t>C2-S2</t>
  </si>
  <si>
    <t>FH Joanneum</t>
  </si>
  <si>
    <t>C2-A</t>
  </si>
  <si>
    <t>MUIT-Bl. Intsf. SEÑALES Y COMUNICACIONES</t>
  </si>
  <si>
    <t>MCI | THE ENTREPRENEURIAL SCHOOL</t>
  </si>
  <si>
    <t>C2-A-TFM</t>
  </si>
  <si>
    <t>MUIT-Bl. Intsf.  MACHINE LEARNING AND MULTIMEDIA DATA SCIENCE</t>
  </si>
  <si>
    <t>Technische Universität Wien</t>
  </si>
  <si>
    <t>DT-M</t>
  </si>
  <si>
    <t>MUIT-Bl. Intsf. TELEMÁTICA</t>
  </si>
  <si>
    <t>BE</t>
  </si>
  <si>
    <t xml:space="preserve">Université Libre de Bruxelles ULB - Ecole Polytechnique de Bruxelles </t>
  </si>
  <si>
    <t>MUIT-Bl. Intsf. ELECTRÓNICA II</t>
  </si>
  <si>
    <t>Universiteit Gent</t>
  </si>
  <si>
    <t>MUIT-Bl. Intsf.  BIOINGENIERÍA</t>
  </si>
  <si>
    <t>Katholike Universiteit Leuven</t>
  </si>
  <si>
    <t>MUIT-Bl. Intsf. GESTIÓN, INNOVACIÓN Y NEGOCIO TIC</t>
  </si>
  <si>
    <t>Université de Liège</t>
  </si>
  <si>
    <t>Université Catholique de Louvain - EPL</t>
  </si>
  <si>
    <t>BG</t>
  </si>
  <si>
    <t>Angel Kanchev University of Ruse</t>
  </si>
  <si>
    <t>Technical University of Sofia</t>
  </si>
  <si>
    <t>CH</t>
  </si>
  <si>
    <t>HES-SO Haute École Spécialisée de Suisse Occidentale - hepia</t>
  </si>
  <si>
    <t>École Polytechnique Fédérale de Lausanne EPFL</t>
  </si>
  <si>
    <t>Zürcher Hochschule für Angewandte Wissenschaften ZHAW</t>
  </si>
  <si>
    <t>CZ</t>
  </si>
  <si>
    <t>Czech Technical University CTU</t>
  </si>
  <si>
    <t>DE</t>
  </si>
  <si>
    <t>RWTH - Aachen</t>
  </si>
  <si>
    <t>Technische Universität Berlin</t>
  </si>
  <si>
    <t>Rheinish Friedrich-Wilhems-Universität Bonn</t>
  </si>
  <si>
    <t>Technische Universität Braunschweig</t>
  </si>
  <si>
    <t>Technische Universität Darmstadt</t>
  </si>
  <si>
    <t>Friedrich-Alexander Universität FAU</t>
  </si>
  <si>
    <t>Hamburg University of Technology</t>
  </si>
  <si>
    <t>Universität Kassel</t>
  </si>
  <si>
    <t>Mannheim University of Applied Sciences</t>
  </si>
  <si>
    <t>Technische Universität München</t>
  </si>
  <si>
    <t>Universität des Saarlandes</t>
  </si>
  <si>
    <t>Universität Stuttgart</t>
  </si>
  <si>
    <t>DK</t>
  </si>
  <si>
    <t>Aalborg University</t>
  </si>
  <si>
    <t>Technical University of Denmark - DTU</t>
  </si>
  <si>
    <t>FR</t>
  </si>
  <si>
    <t>Université de Franche-Comté UFC</t>
  </si>
  <si>
    <t>École pour l'Informatique et les Techniques Avancées - EPITA</t>
  </si>
  <si>
    <t>ENSEIRB MATMECA / IPB</t>
  </si>
  <si>
    <t>École Nationale d’Ingénieurs de Brest ENIB</t>
  </si>
  <si>
    <t>ISEN Yncréa Ouest</t>
  </si>
  <si>
    <t>École Nationale Supérieure d'Ingénieurs de Caen ENSICAEN</t>
  </si>
  <si>
    <t>EURECOM</t>
  </si>
  <si>
    <t>Ecole Nationale Supérieure de l'Electronique et de ses Applications - ENSEA</t>
  </si>
  <si>
    <t>Telecom Sud Paris</t>
  </si>
  <si>
    <t>Centrale SUPELEC</t>
  </si>
  <si>
    <t>INP Grenoble, Institute of Engineering and Management</t>
  </si>
  <si>
    <t>Université Grenoble Alpes - UGA</t>
  </si>
  <si>
    <t>HEC</t>
  </si>
  <si>
    <t>Université des Sciences et Technologies de Lille - Polytech Lille</t>
  </si>
  <si>
    <t>Centrale Lille</t>
  </si>
  <si>
    <t>IMT Nord Europe</t>
  </si>
  <si>
    <t>Université Claude Bernard Lyon 1 - Polytech Lyon</t>
  </si>
  <si>
    <t>Centrale Lyon</t>
  </si>
  <si>
    <t>INSA Lyon</t>
  </si>
  <si>
    <t>Centrale Méditerranée</t>
  </si>
  <si>
    <t>Université de Lorraine - École des Mines de Nancy - Telecom Nancy</t>
  </si>
  <si>
    <t xml:space="preserve">Université de Nantes - Polytech Nantes </t>
  </si>
  <si>
    <t>Centrale Nantes</t>
  </si>
  <si>
    <t>IMT Atlantique</t>
  </si>
  <si>
    <t>Institut d'Optique Théorique et Appliquée</t>
  </si>
  <si>
    <t>École Polytechnique</t>
  </si>
  <si>
    <t>ENSTA Paris</t>
  </si>
  <si>
    <t>Mines Paris - PSL University</t>
  </si>
  <si>
    <t>Telecom Paris</t>
  </si>
  <si>
    <t>ECE Engineering School</t>
  </si>
  <si>
    <t>Sorbonne Université</t>
  </si>
  <si>
    <t>Université de Strasbourg - Telecom physique</t>
  </si>
  <si>
    <t>École Nationale d'Ingénieurs de Tarbes</t>
  </si>
  <si>
    <t>Institut National des Sciences Appliquées de Toulouse INSA Toulouse</t>
  </si>
  <si>
    <t>ISAE-SUPAERO</t>
  </si>
  <si>
    <t>Ensica</t>
  </si>
  <si>
    <t>INPT Inst. Nat. Polytechnique de Toulouse ENSEEIHT</t>
  </si>
  <si>
    <t>INSA - Université Polytechnique Hauts-de-France UPHF (GRADO)</t>
  </si>
  <si>
    <t>INSA - Université Polytechnique Hauts-de-France UPHF (MASTER)</t>
  </si>
  <si>
    <t>GR</t>
  </si>
  <si>
    <t>University of West Attica</t>
  </si>
  <si>
    <t>Politecnico di Bari</t>
  </si>
  <si>
    <t>Università degli Studi di Cagliari</t>
  </si>
  <si>
    <t>Università degli Studi di Firenze</t>
  </si>
  <si>
    <t>Politecnico di Milano</t>
  </si>
  <si>
    <t>Universitá degli Studi di Napoli Federico II</t>
  </si>
  <si>
    <t>Universitá degli Studi di Napoli "Parthenope"</t>
  </si>
  <si>
    <t>Universitá degli Studi di Padova</t>
  </si>
  <si>
    <t>Universitá degli Studi di Pavia</t>
  </si>
  <si>
    <t>Università La Sapienza</t>
  </si>
  <si>
    <t>Università degli Studi di Roma 'Tor Vergata'</t>
  </si>
  <si>
    <t>University of Rome Campus Bio-Medico – UCBM</t>
  </si>
  <si>
    <t>Università degli studi Roma Tre</t>
  </si>
  <si>
    <t>Politecnico di Torino</t>
  </si>
  <si>
    <t>Università degli Studi di Trento</t>
  </si>
  <si>
    <t>IE</t>
  </si>
  <si>
    <t>Univ. of Limerick</t>
  </si>
  <si>
    <t>MK</t>
  </si>
  <si>
    <t>Ss. Cyril and Methodius University in Skopje</t>
  </si>
  <si>
    <t>NO</t>
  </si>
  <si>
    <t xml:space="preserve">UiT Norges Arctic university of Norway </t>
  </si>
  <si>
    <t>Norwegian University of Science and Technology NTNU</t>
  </si>
  <si>
    <t>NL</t>
  </si>
  <si>
    <t>Technische Universiteit Eindhoven</t>
  </si>
  <si>
    <t>PT</t>
  </si>
  <si>
    <t>Instituto Politécnico de Bragança</t>
  </si>
  <si>
    <t>Universidade da Beira Interior</t>
  </si>
  <si>
    <t>Polytechnic Institute of Leiria</t>
  </si>
  <si>
    <t>Universidade de Lisboa* - Técnico de Lisboa</t>
  </si>
  <si>
    <t>Universidade de Lisboa - Faculty of Sciences</t>
  </si>
  <si>
    <t>Instituto Politécnico do Porto - Instituto Superior de Engenharia do Porto</t>
  </si>
  <si>
    <t>PL</t>
  </si>
  <si>
    <t>University of Science and Technology - AGH</t>
  </si>
  <si>
    <t>Cracow University of Technology- Politechnika Krakowska</t>
  </si>
  <si>
    <t>Technical University of Lodz</t>
  </si>
  <si>
    <t>Poznan University of Technology</t>
  </si>
  <si>
    <t>Rzeszów University of Technology</t>
  </si>
  <si>
    <t>West Pomeranian University of Technology</t>
  </si>
  <si>
    <t>Warsaw University of Technology</t>
  </si>
  <si>
    <t>Politechnika Wroclawska / Wroclaw University of Technology</t>
  </si>
  <si>
    <t>RO</t>
  </si>
  <si>
    <t>Academia Tehnica Militara din Bucaresti MTA</t>
  </si>
  <si>
    <t>National University of Science and Technology POLITEHNICA Bucharest - UNSTPB</t>
  </si>
  <si>
    <t>Universitatea "Lucian Blaga" Sibiu</t>
  </si>
  <si>
    <t>RS</t>
  </si>
  <si>
    <t>University of Belgrade - School of Electrical Engineering</t>
  </si>
  <si>
    <t>SE</t>
  </si>
  <si>
    <t>Jönköping University</t>
  </si>
  <si>
    <t>Blekinge Institute of Technology</t>
  </si>
  <si>
    <t>Linköping University - Faculty of Science and Engineering</t>
  </si>
  <si>
    <t>Luleå University of Technology</t>
  </si>
  <si>
    <t>Lund Institute of Technology</t>
  </si>
  <si>
    <t>KTH - School of Electrical Engineering EES</t>
  </si>
  <si>
    <t>Mälardalen University</t>
  </si>
  <si>
    <t>FI</t>
  </si>
  <si>
    <t>Aalto University - School of Electrical Engineering</t>
  </si>
  <si>
    <t>South-Eastern Finland University of Applied Sciences XAMK</t>
  </si>
  <si>
    <t xml:space="preserve">University of Oulu </t>
  </si>
  <si>
    <t>Tampere University</t>
  </si>
  <si>
    <t>SI</t>
  </si>
  <si>
    <t>University of Ljubljana</t>
  </si>
  <si>
    <t>TR</t>
  </si>
  <si>
    <t>ITÜ İstanbul Teknik Üniversitesi</t>
  </si>
  <si>
    <t>Marmara Üniversitesi</t>
  </si>
  <si>
    <t>Yildiz Technical University</t>
  </si>
  <si>
    <t>Özyegin Üniversitesi</t>
  </si>
  <si>
    <t>Namik Kemal University</t>
  </si>
  <si>
    <t>UK</t>
  </si>
  <si>
    <t>Cranfield University</t>
  </si>
  <si>
    <t>Queen Mary University of London</t>
  </si>
  <si>
    <t>BR</t>
  </si>
  <si>
    <t>UNIVERSIDADE DE BRASILIA</t>
  </si>
  <si>
    <t>AR</t>
  </si>
  <si>
    <t>Instituto Tecnológico de Buenos Aires</t>
  </si>
  <si>
    <t>UNIVERSIDADE DE PASSO FUNDO (UPF)</t>
  </si>
  <si>
    <t>CA</t>
  </si>
  <si>
    <t>École Polytechnique Montreal</t>
  </si>
  <si>
    <t>Universidade de Sao Paulo USP</t>
  </si>
  <si>
    <t>FR y US</t>
  </si>
  <si>
    <t>Georgia Tech</t>
  </si>
  <si>
    <t>Universidade Estadual de Campinas UNICAMP</t>
  </si>
  <si>
    <t>JP</t>
  </si>
  <si>
    <t>Doshisha Universíty - Graduate School of  Science and Engineering</t>
  </si>
  <si>
    <t>Technology Keio University</t>
  </si>
  <si>
    <t>TW</t>
  </si>
  <si>
    <t>National Taiwan University</t>
  </si>
  <si>
    <t>US</t>
  </si>
  <si>
    <t>University of California - Berkeley</t>
  </si>
  <si>
    <t>George Mason University</t>
  </si>
  <si>
    <t>MX</t>
  </si>
  <si>
    <t>Universidad Popular Autónoma del Estado de Puebla UPAEP</t>
  </si>
  <si>
    <t>Universidad Anáhuac</t>
  </si>
  <si>
    <t>Illinois Tech</t>
  </si>
  <si>
    <t>Universidad de Mendoza</t>
  </si>
  <si>
    <t>Universidad Favaloro</t>
  </si>
  <si>
    <t>Universidad Nacional de Tucumán</t>
  </si>
  <si>
    <t>Universidade Estadual Paulista 'Júlio de Mesquita Filho' UNESP</t>
  </si>
  <si>
    <t>AU</t>
  </si>
  <si>
    <t>UNSW: The University of New South Wales</t>
  </si>
  <si>
    <t>BO</t>
  </si>
  <si>
    <t>Universidad Privada Boliviana</t>
  </si>
  <si>
    <t>Instituto Nacional de Telecomunicações INATEL</t>
  </si>
  <si>
    <t>Universidade Federal do Rio de Janeiro UFRJ</t>
  </si>
  <si>
    <t>CL</t>
  </si>
  <si>
    <t>Pontificia Universidad Católica de Chile PUCC</t>
  </si>
  <si>
    <t>Universidad Técnica Federico Santa María UTFSM</t>
  </si>
  <si>
    <t>CO</t>
  </si>
  <si>
    <t>Pontifica Universidad Javeriana PUJ</t>
  </si>
  <si>
    <t>Universidad de los Andes UNIAND</t>
  </si>
  <si>
    <t>Instituto Politécnico Nacional IPN</t>
  </si>
  <si>
    <t>CN</t>
  </si>
  <si>
    <t xml:space="preserve">Beijing Institute of Technology </t>
  </si>
  <si>
    <t>Tongji University</t>
  </si>
  <si>
    <t>Tsinghua University</t>
  </si>
  <si>
    <t>Zhejiang University</t>
  </si>
  <si>
    <t>Nanjing University of Posts and Telecommunications</t>
  </si>
  <si>
    <t>Beijing Jiatong University</t>
  </si>
  <si>
    <t>National Tsing Hua University</t>
  </si>
  <si>
    <t>Universidad Militar Nueva Granada</t>
  </si>
  <si>
    <t>Universidad Tecnológica de Pereira</t>
  </si>
  <si>
    <t>Instituto Tecnológico y de Estudios Superiores de Monterrey ITESM</t>
  </si>
  <si>
    <t>Universidad EIA (Escuela de Ingenieria de Antioquia)</t>
  </si>
  <si>
    <t>Universidad del Norte (UNINORTE)</t>
  </si>
  <si>
    <t>Universidad de Antioquia</t>
  </si>
  <si>
    <t>Universidad Nacional Autónoma de México UNAM</t>
  </si>
  <si>
    <t>ES</t>
  </si>
  <si>
    <t>Universidad de Alicante</t>
  </si>
  <si>
    <t>Universidad de Extremadura (Campus de Cáceres)</t>
  </si>
  <si>
    <t>Universidad de Málaga</t>
  </si>
  <si>
    <t>Universidad de Oviedo (EPI de Gijón)</t>
  </si>
  <si>
    <t>Universidad de Sevilla</t>
  </si>
  <si>
    <t>Universidad de Valladolid</t>
  </si>
  <si>
    <t>Universidad de Vigo</t>
  </si>
  <si>
    <t>Universidad del Pais Vasco</t>
  </si>
  <si>
    <t>Universidad Politécnica de Cataluña</t>
  </si>
  <si>
    <t>Universidad de Gerona</t>
  </si>
  <si>
    <t>Universidad Politécnica de Valencia</t>
  </si>
  <si>
    <t>Toyohashi University of Technology</t>
  </si>
  <si>
    <t>Universidad de Colima</t>
  </si>
  <si>
    <t>Universidad Iberoamericana</t>
  </si>
  <si>
    <t>PA</t>
  </si>
  <si>
    <t>Universidad Tecnológica de Panamá UTP</t>
  </si>
  <si>
    <t>MY</t>
  </si>
  <si>
    <t>Universiti Sains Malaysia</t>
  </si>
  <si>
    <t>PE</t>
  </si>
  <si>
    <t>Universidad Nacional de Ingeniería</t>
  </si>
  <si>
    <t>Pontificia Universidad Católica del Perú PUCP</t>
  </si>
  <si>
    <t>Rep Dom</t>
  </si>
  <si>
    <t>Pontificia Universidad Católica Madre y Maestra PUCMM</t>
  </si>
  <si>
    <t>VE</t>
  </si>
  <si>
    <t>Universidad Simón Bolívar</t>
  </si>
  <si>
    <r>
      <rPr>
        <b/>
        <sz val="11"/>
        <color rgb="FFC00000"/>
        <rFont val="Calibri"/>
        <family val="2"/>
        <scheme val="minor"/>
      </rPr>
      <t>Paso 1</t>
    </r>
    <r>
      <rPr>
        <sz val="11"/>
        <color rgb="FFC00000"/>
        <rFont val="Calibri"/>
        <family val="2"/>
        <scheme val="minor"/>
      </rPr>
      <t>. Selección de la Universidad Socia</t>
    </r>
  </si>
  <si>
    <r>
      <rPr>
        <b/>
        <sz val="11"/>
        <color rgb="FFC00000"/>
        <rFont val="Calibri"/>
        <family val="2"/>
        <scheme val="minor"/>
      </rPr>
      <t>Paso 4</t>
    </r>
    <r>
      <rPr>
        <sz val="11"/>
        <color rgb="FFC00000"/>
        <rFont val="Calibri"/>
        <family val="2"/>
        <scheme val="minor"/>
      </rPr>
      <t>. Selección tu titulación en la ETSIT</t>
    </r>
  </si>
  <si>
    <t>Universidad Destino</t>
  </si>
  <si>
    <t>ETSI de Telecomunicación (ETSIT-UPM)</t>
  </si>
  <si>
    <r>
      <rPr>
        <b/>
        <sz val="11"/>
        <color rgb="FFC00000"/>
        <rFont val="Calibri"/>
        <family val="2"/>
        <scheme val="minor"/>
      </rPr>
      <t>Paso 5</t>
    </r>
    <r>
      <rPr>
        <sz val="11"/>
        <color rgb="FFC00000"/>
        <rFont val="Calibri"/>
        <family val="2"/>
        <scheme val="minor"/>
      </rPr>
      <t>. Selección tu modalidad de movilidad elegida</t>
    </r>
  </si>
  <si>
    <t>Modalidad Movilidad Elegida</t>
  </si>
  <si>
    <r>
      <rPr>
        <b/>
        <sz val="11"/>
        <color rgb="FFC00000"/>
        <rFont val="Calibri"/>
        <family val="2"/>
        <scheme val="minor"/>
      </rPr>
      <t>Paso 2</t>
    </r>
    <r>
      <rPr>
        <sz val="11"/>
        <color rgb="FFC00000"/>
        <rFont val="Calibri"/>
        <family val="2"/>
        <scheme val="minor"/>
      </rPr>
      <t>. Rellene la tabla con los datos de la titulación(es) a cursar en destino</t>
    </r>
  </si>
  <si>
    <t>Nombre de la titulación (máster/grado)</t>
  </si>
  <si>
    <t>Departamento (opt.)</t>
  </si>
  <si>
    <t>Página web de la titulación (máster/grado)</t>
  </si>
  <si>
    <t>Especialidad dentro del máster/grado (opt.)</t>
  </si>
  <si>
    <r>
      <rPr>
        <b/>
        <sz val="11"/>
        <color rgb="FFC00000"/>
        <rFont val="Calibri"/>
        <family val="2"/>
        <scheme val="minor"/>
      </rPr>
      <t>Paso 6</t>
    </r>
    <r>
      <rPr>
        <sz val="11"/>
        <color rgb="FFC00000"/>
        <rFont val="Calibri"/>
        <family val="2"/>
        <scheme val="minor"/>
      </rPr>
      <t>. Selecciona tu itinerario (sólo 4ºGITST-GIB)</t>
    </r>
  </si>
  <si>
    <r>
      <t>Itinerario (</t>
    </r>
    <r>
      <rPr>
        <b/>
        <sz val="11"/>
        <color theme="1"/>
        <rFont val="Calibri"/>
        <family val="2"/>
        <scheme val="minor"/>
      </rPr>
      <t>4º GITST-4º GIB</t>
    </r>
    <r>
      <rPr>
        <sz val="11"/>
        <color theme="1"/>
        <rFont val="Calibri"/>
        <family val="2"/>
        <scheme val="minor"/>
      </rPr>
      <t>)</t>
    </r>
  </si>
  <si>
    <r>
      <rPr>
        <b/>
        <sz val="11"/>
        <color rgb="FFC00000"/>
        <rFont val="Calibri"/>
        <family val="2"/>
        <scheme val="minor"/>
      </rPr>
      <t xml:space="preserve">Paso 3. </t>
    </r>
    <r>
      <rPr>
        <sz val="11"/>
        <color rgb="FFC00000"/>
        <rFont val="Calibri"/>
        <family val="2"/>
        <scheme val="minor"/>
      </rPr>
      <t>Información Proyecto Formativo Previo</t>
    </r>
  </si>
  <si>
    <t>¿Está basado este Proyecto Formativo en el de algún otro estudiante de cursos previos? 
(en caso afirmativo, indicar apellidos, nombre y curso académico)</t>
  </si>
  <si>
    <t>Apellidos</t>
  </si>
  <si>
    <t>Curso Académico</t>
  </si>
  <si>
    <t>Departamento 
(si se conoce)</t>
  </si>
  <si>
    <t>Página web de la titulación 
(máster/grado)</t>
  </si>
  <si>
    <t>Especialidad dentro máster/grado</t>
  </si>
  <si>
    <r>
      <t>Área (</t>
    </r>
    <r>
      <rPr>
        <b/>
        <sz val="11"/>
        <color theme="1"/>
        <rFont val="Calibri"/>
        <family val="2"/>
        <scheme val="minor"/>
      </rPr>
      <t>MUIT</t>
    </r>
    <r>
      <rPr>
        <sz val="11"/>
        <color theme="1"/>
        <rFont val="Calibri"/>
        <family val="2"/>
        <scheme val="minor"/>
      </rPr>
      <t>)</t>
    </r>
  </si>
  <si>
    <t>Créd. (ECTS)</t>
  </si>
  <si>
    <t>Total</t>
  </si>
  <si>
    <r>
      <rPr>
        <b/>
        <sz val="11"/>
        <color rgb="FFC00000"/>
        <rFont val="Calibri"/>
        <family val="2"/>
        <scheme val="minor"/>
      </rPr>
      <t>Paso 8</t>
    </r>
    <r>
      <rPr>
        <sz val="11"/>
        <color rgb="FFC00000"/>
        <rFont val="Calibri"/>
        <family val="2"/>
        <scheme val="minor"/>
      </rPr>
      <t>. Alumno MUIT. Elige tu itinerario en función de las asignaturas destino elegidas</t>
    </r>
  </si>
  <si>
    <t>Nümero de créditos a cursar 
en Destino</t>
  </si>
  <si>
    <t>Número de asignaturas a 
cursar en destino</t>
  </si>
  <si>
    <t>Número de asignaturas a 
reconocer en la ETSIT</t>
  </si>
  <si>
    <t>Num. ECTS OB</t>
  </si>
  <si>
    <t>Nümero de Créditos ECTS 
a reconocer en ETSIT</t>
  </si>
  <si>
    <r>
      <rPr>
        <b/>
        <sz val="11"/>
        <color rgb="FFC00000"/>
        <rFont val="Calibri"/>
        <family val="2"/>
        <scheme val="minor"/>
      </rPr>
      <t>Paso 7</t>
    </r>
    <r>
      <rPr>
        <sz val="11"/>
        <color rgb="FFC00000"/>
        <rFont val="Calibri"/>
        <family val="2"/>
        <scheme val="minor"/>
      </rPr>
      <t>. Complete la lista de asignaturas a realizar en destino y las asignaturas a reconocer en la ETSIT</t>
    </r>
  </si>
  <si>
    <t>Num. ECTS OP</t>
  </si>
  <si>
    <r>
      <rPr>
        <b/>
        <sz val="11"/>
        <color rgb="FFC00000"/>
        <rFont val="Calibri"/>
        <family val="2"/>
        <scheme val="minor"/>
      </rPr>
      <t xml:space="preserve">NO OLVIDES INCLUIR, al menos, el nombre de la asignatura, </t>
    </r>
    <r>
      <rPr>
        <sz val="11"/>
        <color rgb="FFC00000"/>
        <rFont val="Calibri"/>
        <family val="2"/>
        <scheme val="minor"/>
      </rPr>
      <t xml:space="preserve">el </t>
    </r>
    <r>
      <rPr>
        <b/>
        <sz val="11"/>
        <color rgb="FFC00000"/>
        <rFont val="Calibri"/>
        <family val="2"/>
        <scheme val="minor"/>
      </rPr>
      <t>número de créditos y el link al syllabus</t>
    </r>
  </si>
  <si>
    <t>Link Syllabus</t>
  </si>
  <si>
    <t>Código (si se conoce)</t>
  </si>
  <si>
    <t>Nombre de la asignatura</t>
  </si>
  <si>
    <t>Creditos (ECTS)</t>
  </si>
  <si>
    <t>Fecha Cambio</t>
  </si>
  <si>
    <t>Nombre Asignatura</t>
  </si>
  <si>
    <t>Fecha último cambio</t>
  </si>
  <si>
    <t>ECTS Obl</t>
  </si>
  <si>
    <t>ECTS Opt</t>
  </si>
  <si>
    <t>Comentarios (EVALUADOR)</t>
  </si>
  <si>
    <t>Num. Asig</t>
  </si>
  <si>
    <t>Asignatura</t>
  </si>
  <si>
    <t>Competencia 1</t>
  </si>
  <si>
    <t>Competencia 2</t>
  </si>
  <si>
    <t>Competencia 3</t>
  </si>
  <si>
    <t>Competencia 4</t>
  </si>
  <si>
    <t>CT5: Capacidad para gestionar la información, identificando las fuentes necesarias, los principales tipos de documentos técnicos y científicos, de una manera adecuada y eficiente.</t>
  </si>
  <si>
    <t>CE1: Capacidad para aplicar métodos de la teoría de la información, la modulación adaptativa y codificación de canal, así como técnicas avanzadas de procesado digital de señal a los sistemas de comunicaciones y audiovisuales.</t>
  </si>
  <si>
    <t>CE15: Capacidad para la integración de tecnologías y sistemas propios de la Ingeniería de Telecomunicación, con carácter generalista, y en contextos más amplios y multidisciplinares como por ejemplo en bioingeniería, conversión fotovoltaica, nanotecnología, telemedicina.</t>
  </si>
  <si>
    <t>CETFM: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</si>
  <si>
    <t>Competencias GITST</t>
  </si>
  <si>
    <t>Competencias Generales</t>
  </si>
  <si>
    <r>
      <rPr>
        <b/>
        <sz val="10.5"/>
        <color rgb="FF464646"/>
        <rFont val="Arial"/>
        <family val="2"/>
      </rPr>
      <t>CG1</t>
    </r>
    <r>
      <rPr>
        <sz val="10.5"/>
        <color rgb="FF464646"/>
        <rFont val="Arial"/>
        <family val="2"/>
      </rPr>
      <t>: Que los estudiantes hayan demostrado poseer y comprender conocimientos en un área de estudio que parte de la base de la educación secundaria general, y se suele encontrar a un nivel que, si bien se apoya en libros de texto avanzados, incluye también algunos aspectos que implican conocimientos procedentes de la vanguardia de su campo de estudio;</t>
    </r>
  </si>
  <si>
    <r>
      <rPr>
        <b/>
        <sz val="10.5"/>
        <color rgb="FF464646"/>
        <rFont val="Arial"/>
        <family val="2"/>
      </rPr>
      <t>CG2</t>
    </r>
    <r>
      <rPr>
        <sz val="10.5"/>
        <color rgb="FF464646"/>
        <rFont val="Arial"/>
        <family val="2"/>
      </rPr>
      <t>: Que los estudiantes sepan aplicar sus conocimientos a su trabajo o vocación de una forma profesional y posean las competencias que suelen demostrarse por medio de la elaboración y defensa de argumentos y la resolución de problemas dentro de su área de estudio;</t>
    </r>
  </si>
  <si>
    <r>
      <rPr>
        <b/>
        <sz val="10.5"/>
        <color rgb="FF464646"/>
        <rFont val="Arial"/>
        <family val="2"/>
      </rPr>
      <t>CG3</t>
    </r>
    <r>
      <rPr>
        <sz val="10.5"/>
        <color rgb="FF464646"/>
        <rFont val="Arial"/>
        <family val="2"/>
      </rPr>
      <t>: Que los estudiantes tengan la capacidad de reunir e interpretar datos relevantes (normalmente dentro de su área de estudio) para emitir juicios que incluyan una reflexión sobre temas relevantes de índole social, científica o ética;</t>
    </r>
  </si>
  <si>
    <r>
      <rPr>
        <b/>
        <sz val="10.5"/>
        <color rgb="FF464646"/>
        <rFont val="Arial"/>
        <family val="2"/>
      </rPr>
      <t>CG4</t>
    </r>
    <r>
      <rPr>
        <sz val="10.5"/>
        <color rgb="FF464646"/>
        <rFont val="Arial"/>
        <family val="2"/>
      </rPr>
      <t>: Que los estudiantes puedan transmitir información, ideas, problemas y soluciones a un público tanto especializado como no especializado;</t>
    </r>
  </si>
  <si>
    <r>
      <rPr>
        <b/>
        <sz val="10.5"/>
        <color rgb="FF464646"/>
        <rFont val="Arial"/>
        <family val="2"/>
      </rPr>
      <t>CG5</t>
    </r>
    <r>
      <rPr>
        <sz val="10.5"/>
        <color rgb="FF464646"/>
        <rFont val="Arial"/>
        <family val="2"/>
      </rPr>
      <t>: Que los estudiantes hayan desarrollado aquellas habilidades de aprendizaje necesarias para emprender estudios posteriores con un alto grado de autonomía.</t>
    </r>
  </si>
  <si>
    <r>
      <rPr>
        <b/>
        <sz val="10.5"/>
        <color rgb="FF464646"/>
        <rFont val="Arial"/>
        <family val="2"/>
      </rPr>
      <t>CG6:</t>
    </r>
    <r>
      <rPr>
        <sz val="10.5"/>
        <color rgb="FF464646"/>
        <rFont val="Arial"/>
        <family val="2"/>
      </rPr>
      <t xml:space="preserve"> Uso de la lengua inglesa.</t>
    </r>
  </si>
  <si>
    <r>
      <rPr>
        <b/>
        <sz val="10.5"/>
        <color rgb="FF464646"/>
        <rFont val="Arial"/>
        <family val="2"/>
      </rPr>
      <t>CG7</t>
    </r>
    <r>
      <rPr>
        <sz val="10.5"/>
        <color rgb="FF464646"/>
        <rFont val="Arial"/>
        <family val="2"/>
      </rPr>
      <t>: Trabajo en equipo.</t>
    </r>
  </si>
  <si>
    <r>
      <rPr>
        <b/>
        <sz val="10.5"/>
        <color rgb="FF464646"/>
        <rFont val="Arial"/>
        <family val="2"/>
      </rPr>
      <t>CG8:</t>
    </r>
    <r>
      <rPr>
        <sz val="10.5"/>
        <color rgb="FF464646"/>
        <rFont val="Arial"/>
        <family val="2"/>
      </rPr>
      <t xml:space="preserve"> Comunicación oral y escrita.</t>
    </r>
  </si>
  <si>
    <r>
      <rPr>
        <b/>
        <sz val="10.5"/>
        <color rgb="FF464646"/>
        <rFont val="Arial"/>
        <family val="2"/>
      </rPr>
      <t>CG9</t>
    </r>
    <r>
      <rPr>
        <sz val="10.5"/>
        <color rgb="FF464646"/>
        <rFont val="Arial"/>
        <family val="2"/>
      </rPr>
      <t>: Uso de Tecnologías de la Información y de las Comunicaciones.</t>
    </r>
  </si>
  <si>
    <r>
      <rPr>
        <b/>
        <sz val="10.5"/>
        <color rgb="FF464646"/>
        <rFont val="Arial"/>
        <family val="2"/>
      </rPr>
      <t>CG10</t>
    </r>
    <r>
      <rPr>
        <sz val="10.5"/>
        <color rgb="FF464646"/>
        <rFont val="Arial"/>
        <family val="2"/>
      </rPr>
      <t>: Creatividad.</t>
    </r>
  </si>
  <si>
    <r>
      <rPr>
        <b/>
        <sz val="10.5"/>
        <color rgb="FF464646"/>
        <rFont val="Arial"/>
        <family val="2"/>
      </rPr>
      <t>CG11</t>
    </r>
    <r>
      <rPr>
        <sz val="10.5"/>
        <color rgb="FF464646"/>
        <rFont val="Arial"/>
        <family val="2"/>
      </rPr>
      <t>: Liderazgo de equipos.</t>
    </r>
  </si>
  <si>
    <r>
      <rPr>
        <b/>
        <sz val="10.5"/>
        <color rgb="FF464646"/>
        <rFont val="Arial"/>
        <family val="2"/>
      </rPr>
      <t>CG12</t>
    </r>
    <r>
      <rPr>
        <sz val="10.5"/>
        <color rgb="FF464646"/>
        <rFont val="Arial"/>
        <family val="2"/>
      </rPr>
      <t>: Organización y planificación.</t>
    </r>
  </si>
  <si>
    <r>
      <rPr>
        <b/>
        <sz val="10.5"/>
        <color rgb="FF464646"/>
        <rFont val="Arial"/>
        <family val="2"/>
      </rPr>
      <t>CG13</t>
    </r>
    <r>
      <rPr>
        <sz val="10.5"/>
        <color rgb="FF464646"/>
        <rFont val="Arial"/>
        <family val="2"/>
      </rPr>
      <t>: Respeto medioambiental.</t>
    </r>
  </si>
  <si>
    <t>Competencias específicas</t>
  </si>
  <si>
    <t>Formación básica</t>
  </si>
  <si>
    <r>
      <t>CEB1</t>
    </r>
    <r>
      <rPr>
        <sz val="10.5"/>
        <color rgb="FF464646"/>
        <rFont val="Arial"/>
        <family val="2"/>
      </rPr>
      <t>: Capacidad para la resolución de los problemas matemáticos que puedan plantearse en la ingeniería. Aptitud para aplicar los conocimientos sobre: álgebra lineal; geometría; geometría diferencial; cálculo diferencial e integral; ecuaciones diferenciales y en derivadas parciales; métodos numéricos; algorítmica numérica; estadística y optimización.</t>
    </r>
  </si>
  <si>
    <r>
      <t>CEB2</t>
    </r>
    <r>
      <rPr>
        <sz val="10.5"/>
        <color rgb="FF464646"/>
        <rFont val="Arial"/>
        <family val="2"/>
      </rPr>
      <t>: Conocimientos básicos sobre el uso y programación de los ordenadores, sistemas operativos, bases de datos y programas informáticos con aplicación en ingeniería.</t>
    </r>
  </si>
  <si>
    <r>
      <t>CEB3</t>
    </r>
    <r>
      <rPr>
        <sz val="10.5"/>
        <color rgb="FF464646"/>
        <rFont val="Arial"/>
        <family val="2"/>
      </rPr>
      <t>: Comprensión y dominio de los conceptos básicos sobre las leyes generales de la mecánica, termodinámica, campos y ondas y electromagnetismo y su aplicación para la resolución de problemas propios de la ingeniería.</t>
    </r>
  </si>
  <si>
    <r>
      <t>CEB4</t>
    </r>
    <r>
      <rPr>
        <sz val="10.5"/>
        <color rgb="FF464646"/>
        <rFont val="Arial"/>
        <family val="2"/>
      </rPr>
      <t>: Comprensión y dominio de los conceptos básicos de sistemas lineales y las funciones y transformadas relacionadas, teoría de circuitos eléctricos, circuitos electrónicos, principio físico de los semiconductores y familias lógicas, dispositivos electrónicos y fotónicos, tecnología de materiales y su aplicación para la resolución de problemas propios de la ingeniería.</t>
    </r>
  </si>
  <si>
    <r>
      <t>CEB5</t>
    </r>
    <r>
      <rPr>
        <sz val="10.5"/>
        <color rgb="FF464646"/>
        <rFont val="Arial"/>
        <family val="2"/>
      </rPr>
      <t>: Conocimiento adecuado del concepto de empresa, marco institucional y jurídico de la empresa. Organización y gestión de empresas.</t>
    </r>
  </si>
  <si>
    <t>Competencias específicas comunes a la rama de telecomunicación</t>
  </si>
  <si>
    <r>
      <t>CECT1</t>
    </r>
    <r>
      <rPr>
        <sz val="10.5"/>
        <color rgb="FF464646"/>
        <rFont val="Arial"/>
        <family val="2"/>
      </rPr>
      <t>: Capacidad para aprender de manera autónoma nuevos conocimientos y técnicas adecuados para la concepción, el desarrollo o la explotación de sistemas y servicios de telecomunicación.</t>
    </r>
  </si>
  <si>
    <r>
      <t>CECT2</t>
    </r>
    <r>
      <rPr>
        <sz val="10.5"/>
        <color rgb="FF464646"/>
        <rFont val="Arial"/>
        <family val="2"/>
      </rPr>
      <t>: Capacidad de utilizar aplicaciones de comunicación e informáticas (ofimáticas, bases de datos, cálculo avanzado, gestión de proyectos, visualización, etc.) para apoyar el desarrollo y explotación de redes, servicios y aplicaciones de telecomunicación y electrónica.</t>
    </r>
  </si>
  <si>
    <r>
      <t>CECT3</t>
    </r>
    <r>
      <rPr>
        <sz val="10.5"/>
        <color rgb="FF464646"/>
        <rFont val="Arial"/>
        <family val="2"/>
      </rPr>
      <t>: Capacidad para utilizar herramientas informáticas de búsqueda de recursos bibliográficos o de información relacionada con las telecomunicaciones y la electrónica.</t>
    </r>
  </si>
  <si>
    <r>
      <t>CECT4</t>
    </r>
    <r>
      <rPr>
        <sz val="10.5"/>
        <color rgb="FF464646"/>
        <rFont val="Arial"/>
        <family val="2"/>
      </rPr>
      <t>: Capacidad de analizar y especificar los parámetros fundamentales de un sistema de comunicaciones.</t>
    </r>
  </si>
  <si>
    <r>
      <t>CECT5</t>
    </r>
    <r>
      <rPr>
        <sz val="10.5"/>
        <color rgb="FF464646"/>
        <rFont val="Arial"/>
        <family val="2"/>
      </rPr>
      <t>: Capacidad para evaluar las ventajas e inconvenientes de diferentes alternativas tecnológicas de despliegue o implementación de sistemas de comunicaciones, desde el punto de vista del espacio de la señal, las perturbaciones y el ruido y los sistemas de modulación analógica y digital.</t>
    </r>
  </si>
  <si>
    <r>
      <t>CECT6</t>
    </r>
    <r>
      <rPr>
        <sz val="10.5"/>
        <color rgb="FF464646"/>
        <rFont val="Arial"/>
        <family val="2"/>
      </rPr>
      <t>: Capacidad de concebir, desplegar, organizar y gestionar redes, sistemas, servicios e infraestructuras de telecomunicación en contextos residenciales (hogar, ciudad y comunidades digitales), empresariales o institucionales responsabilizándose de su puesta en marcha y mejora continua, así como conocer su impacto económico y social.</t>
    </r>
  </si>
  <si>
    <r>
      <t>CECT7</t>
    </r>
    <r>
      <rPr>
        <sz val="10.5"/>
        <color rgb="FF464646"/>
        <rFont val="Arial"/>
        <family val="2"/>
      </rPr>
      <t>: Conocimiento y utilización de los fundamentos de la programación en redes, sistemas y servicios de telecomunicación.</t>
    </r>
  </si>
  <si>
    <r>
      <t>CECT8</t>
    </r>
    <r>
      <rPr>
        <sz val="10.5"/>
        <color rgb="FF464646"/>
        <rFont val="Arial"/>
        <family val="2"/>
      </rPr>
      <t>: Capacidad para comprender los mecanismos de propagación y transmisión de ondas electromagnéticas y acústicas, y sus correspondientes dispositivos emisores y receptores.</t>
    </r>
  </si>
  <si>
    <r>
      <t>CECT9</t>
    </r>
    <r>
      <rPr>
        <sz val="10.5"/>
        <color rgb="FF464646"/>
        <rFont val="Arial"/>
        <family val="2"/>
      </rPr>
      <t>: Capacidad de análisis y diseño de circuitos combinacionales y secuenciales, síncronos y asíncronos, y de utilización de microprocesadores y circuitos integrados.</t>
    </r>
  </si>
  <si>
    <r>
      <t>CECT10</t>
    </r>
    <r>
      <rPr>
        <sz val="10.5"/>
        <color rgb="FF464646"/>
        <rFont val="Arial"/>
        <family val="2"/>
      </rPr>
      <t>: Conocimiento y aplicación de los fundamentos de lenguajes de descripción de dispositivos de hardware.</t>
    </r>
  </si>
  <si>
    <r>
      <t>CECT11</t>
    </r>
    <r>
      <rPr>
        <sz val="10.5"/>
        <color rgb="FF464646"/>
        <rFont val="Arial"/>
        <family val="2"/>
      </rPr>
      <t>: Capacidad de utilizar distintas fuentes de energía y en especial la solar fotovoltaica y térmica, así como los fundamentos de la electrotecnia y de la electrónica de potencia.</t>
    </r>
  </si>
  <si>
    <r>
      <t>CECT12</t>
    </r>
    <r>
      <rPr>
        <sz val="10.5"/>
        <color rgb="FF464646"/>
        <rFont val="Arial"/>
        <family val="2"/>
      </rPr>
      <t>: Conocimiento y utilización de los conceptos de arquitectura de red, protocolos e interfaces de comunicaciones.</t>
    </r>
  </si>
  <si>
    <r>
      <t>CECT13</t>
    </r>
    <r>
      <rPr>
        <sz val="10.5"/>
        <color rgb="FF464646"/>
        <rFont val="Arial"/>
        <family val="2"/>
      </rPr>
      <t>: Capacidad de diferenciar los conceptos de redes de acceso y transporte, redes de conmutación de circuitos y de paquetes, redes fijas y móviles, así como los sistemas y aplicaciones de red distribuidos, servicios de voz, datos, audio, vídeo y servicios interactivos y multimedia.</t>
    </r>
  </si>
  <si>
    <r>
      <t>CECT14</t>
    </r>
    <r>
      <rPr>
        <sz val="10.5"/>
        <color rgb="FF464646"/>
        <rFont val="Arial"/>
        <family val="2"/>
      </rPr>
      <t>: Conocimiento de los métodos de interconexión de redes y encaminamiento, así como los fundamentos de la planificación, dimensionado de redes en función de parámetros de tráfico.</t>
    </r>
  </si>
  <si>
    <r>
      <t>CECT15</t>
    </r>
    <r>
      <rPr>
        <sz val="10.5"/>
        <color rgb="FF464646"/>
        <rFont val="Arial"/>
        <family val="2"/>
      </rPr>
      <t>: Conocimiento de la normativa y la regulación de las telecomunicaciones en los ámbitos nacional, europeo e internacional.</t>
    </r>
  </si>
  <si>
    <t>Competencias de tecnología específica de Sistemas de Telecomunicación</t>
  </si>
  <si>
    <r>
      <t>CE-ST1</t>
    </r>
    <r>
      <rPr>
        <sz val="11"/>
        <color theme="1"/>
        <rFont val="Calibri"/>
        <family val="2"/>
        <scheme val="minor"/>
      </rPr>
      <t>: Capacidad para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sistemas de transmisión</t>
    </r>
  </si>
  <si>
    <r>
      <t>CE-ST2</t>
    </r>
    <r>
      <rPr>
        <sz val="11"/>
        <color theme="1"/>
        <rFont val="Calibri"/>
        <family val="2"/>
        <scheme val="minor"/>
      </rPr>
      <t>: Capacidad para aplicar las técnicas en que se basan las redes, servicios y aplicaciones de telecomunicación tanto en entornos fijos como móviles, personales, locales o a gran distancia, con diferentes anchos de banda, incluyendo telefonía, radiodifusión, televisión y datos, desde el punto de vista de los sistemas de transmisión.</t>
    </r>
  </si>
  <si>
    <r>
      <t>CE-ST3</t>
    </r>
    <r>
      <rPr>
        <sz val="11"/>
        <color theme="1"/>
        <rFont val="Calibri"/>
        <family val="2"/>
        <scheme val="minor"/>
      </rPr>
      <t>: Capacidad de análisis de componentes y sus especificaciones para sistemas de comunicaciones guiadas y no guiadas.</t>
    </r>
  </si>
  <si>
    <r>
      <t>CE-ST4</t>
    </r>
    <r>
      <rPr>
        <sz val="11"/>
        <color theme="1"/>
        <rFont val="Calibri"/>
        <family val="2"/>
        <scheme val="minor"/>
      </rPr>
      <t>: Capacidad para la selección de circuitos, subsistemas y sistemas de radiofrecuencia, microondas, radiodifusión, radioenlaces y radiodeterminación.</t>
    </r>
  </si>
  <si>
    <r>
      <t>CE-ST5</t>
    </r>
    <r>
      <rPr>
        <sz val="11"/>
        <color theme="1"/>
        <rFont val="Calibri"/>
        <family val="2"/>
        <scheme val="minor"/>
      </rPr>
      <t>: Capacidad para la selección de antenas, equipos y sistemas de transmisión, propagación de ondas guiadas y no guiadas, por medios electromagnéticos, de radiofrecuencia u ópticos y la correspondiente gestión del espacio radioeléctrico y asignación de frecuencias.</t>
    </r>
  </si>
  <si>
    <r>
      <t>CE-ST6</t>
    </r>
    <r>
      <rPr>
        <sz val="11"/>
        <color theme="1"/>
        <rFont val="Calibri"/>
        <family val="2"/>
        <scheme val="minor"/>
      </rPr>
      <t>: Capacidad para analizar, codificar, procesar y transmitir información multimedia empleando técnicas de procesado analógico y digital de señal.</t>
    </r>
  </si>
  <si>
    <t>Competencias de tecnología específica de Telemática</t>
  </si>
  <si>
    <r>
      <t>CE-TL1</t>
    </r>
    <r>
      <rPr>
        <sz val="11"/>
        <color theme="1"/>
        <rFont val="Calibri"/>
        <family val="2"/>
        <scheme val="minor"/>
      </rPr>
      <t>: Capacidad de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servicios telemáticos.</t>
    </r>
  </si>
  <si>
    <r>
      <t>CE-TL2</t>
    </r>
    <r>
      <rPr>
        <sz val="11"/>
        <color theme="1"/>
        <rFont val="Calibri"/>
        <family val="2"/>
        <scheme val="minor"/>
      </rPr>
      <t>: Capacidad para aplicar las técnicas en que se basan las redes, servicios y aplicaciones telemáticas, tales como sistemas de gestión, señalización y conmutación, encaminamiento y enrutamiento, seguridad (protocolos criptográficos, tunelado, cortafuegos, mecanismos de cobro, de autenticación y de protección de contenidos), ingeniería de tráfico (teoría de grafos, teoría de colas y teletráfico) tarificación y fiabilidad y calidad de servicio, tanto en entornos fijos, móviles, personales, locales o a gran distancia, con diferentes anchos de banda, incluyendo telefonía y datos.</t>
    </r>
  </si>
  <si>
    <r>
      <t>CE-TL3</t>
    </r>
    <r>
      <rPr>
        <sz val="11"/>
        <color theme="1"/>
        <rFont val="Calibri"/>
        <family val="2"/>
        <scheme val="minor"/>
      </rPr>
      <t>: Capacidad de construir, explotar y gestionar servicios telemáticos utilizando herramientas analíticas de planificación, de dimensionado y de análisis.</t>
    </r>
  </si>
  <si>
    <r>
      <t>CE-TL4</t>
    </r>
    <r>
      <rPr>
        <sz val="11"/>
        <color theme="1"/>
        <rFont val="Calibri"/>
        <family val="2"/>
        <scheme val="minor"/>
      </rPr>
      <t>: Capacidad de describir, programar, validar y optimizar protocolos e interfaces de comunicación en los diferentes niveles de una arquitectura de redes.</t>
    </r>
  </si>
  <si>
    <r>
      <t>CE-TL5</t>
    </r>
    <r>
      <rPr>
        <sz val="11"/>
        <color theme="1"/>
        <rFont val="Calibri"/>
        <family val="2"/>
        <scheme val="minor"/>
      </rPr>
      <t>: Capacidad de seguir el progreso tecnológico de transmisión, conmutación y proceso para mejorar las redes y servicios telemáticos.</t>
    </r>
  </si>
  <si>
    <r>
      <t>CE-TL6</t>
    </r>
    <r>
      <rPr>
        <sz val="11"/>
        <color theme="1"/>
        <rFont val="Calibri"/>
        <family val="2"/>
        <scheme val="minor"/>
      </rPr>
      <t>: Capacidad de diseñar arquitecturas de redes y servicios telemáticos.</t>
    </r>
  </si>
  <si>
    <r>
      <t>CE-TL7</t>
    </r>
    <r>
      <rPr>
        <sz val="11"/>
        <color theme="1"/>
        <rFont val="Calibri"/>
        <family val="2"/>
        <scheme val="minor"/>
      </rPr>
      <t>: Capacidad de programación de servicios y aplicaciones telemáticas, en red y distribuidas.</t>
    </r>
  </si>
  <si>
    <t>Competencias de tecnología específica de Sistemas Electrónicos</t>
  </si>
  <si>
    <r>
      <t>CE-SE1</t>
    </r>
    <r>
      <rPr>
        <sz val="11"/>
        <color theme="1"/>
        <rFont val="Calibri"/>
        <family val="2"/>
        <scheme val="minor"/>
      </rPr>
      <t>: Capacidad de construir, explotar y gestionar sistemas de captación, transporte, representación, procesado, almacenamiento, gestión y presentación de información multimedia, desde el punto de vista de los sistemas electrónicos.</t>
    </r>
  </si>
  <si>
    <r>
      <t>CE-SE2</t>
    </r>
    <r>
      <rPr>
        <sz val="11"/>
        <color theme="1"/>
        <rFont val="Calibri"/>
        <family val="2"/>
        <scheme val="minor"/>
      </rPr>
      <t>: Capacidad para seleccionar circuitos y dispositivos electrónicos especializados para la transmisión, el encaminamiento o enrutamiento y los terminales, tanto en entornos fijos como móviles.</t>
    </r>
  </si>
  <si>
    <r>
      <t>CE-SE3</t>
    </r>
    <r>
      <rPr>
        <sz val="11"/>
        <color theme="1"/>
        <rFont val="Calibri"/>
        <family val="2"/>
        <scheme val="minor"/>
      </rPr>
      <t>: Capacidad de realizar la especificación, implementación, documentación y puesta a punto de equipos y sistemas, electrónicos, de instrumentación y de control, considerando tanto los aspectos técnicos como las normativas reguladoras correspondientes.</t>
    </r>
  </si>
  <si>
    <r>
      <t>CE-SE4</t>
    </r>
    <r>
      <rPr>
        <sz val="11"/>
        <color theme="1"/>
        <rFont val="Calibri"/>
        <family val="2"/>
        <scheme val="minor"/>
      </rPr>
      <t>: Capacidad para aplicar la electrónica como tecnología de soporte en otros campos y actividades, y no sólo en el ámbito de las Tecnologías de la Información y las Comunicaciones.</t>
    </r>
  </si>
  <si>
    <r>
      <t>CE-SE5</t>
    </r>
    <r>
      <rPr>
        <sz val="11"/>
        <color theme="1"/>
        <rFont val="Calibri"/>
        <family val="2"/>
        <scheme val="minor"/>
      </rPr>
      <t>: Capacidad de diseñar circuitos de electrónica analógica y digital, de conversión analógico-digital y digital-analógica, de radiofrecuencia, de alimentación y conversión de energía eléctrica para aplicaciones de telecomunicación y computación.</t>
    </r>
  </si>
  <si>
    <r>
      <t>CE-SE6</t>
    </r>
    <r>
      <rPr>
        <sz val="11"/>
        <color theme="1"/>
        <rFont val="Calibri"/>
        <family val="2"/>
        <scheme val="minor"/>
      </rPr>
      <t>: Capacidad para comprender y utilizar la teoría de la realimentación y los sistemas electrónicos de control.</t>
    </r>
  </si>
  <si>
    <r>
      <t>CE-SE7</t>
    </r>
    <r>
      <rPr>
        <sz val="11"/>
        <color theme="1"/>
        <rFont val="Calibri"/>
        <family val="2"/>
        <scheme val="minor"/>
      </rPr>
      <t>: Capacidad para diseñar dispositivos de interfaz, captura de datos y almacenamiento, y terminales para servicios y sistemas de telecomunicación.</t>
    </r>
  </si>
  <si>
    <r>
      <t>CE-SE8</t>
    </r>
    <r>
      <rPr>
        <sz val="11"/>
        <color theme="1"/>
        <rFont val="Calibri"/>
        <family val="2"/>
        <scheme val="minor"/>
      </rPr>
      <t>: Capacidad para especificar y utilizar instrumentación electrónica y sistemas de medida.</t>
    </r>
  </si>
  <si>
    <r>
      <t>CE-SE9</t>
    </r>
    <r>
      <rPr>
        <sz val="11"/>
        <color theme="1"/>
        <rFont val="Calibri"/>
        <family val="2"/>
        <scheme val="minor"/>
      </rPr>
      <t>: Capacidad de analizar y solucionar los problemas de interferencias y compatibilidad electromagnética.</t>
    </r>
  </si>
  <si>
    <t>Competencias de tecnología específica de  Sonido e Imagen</t>
  </si>
  <si>
    <r>
      <t>CE-SI1</t>
    </r>
    <r>
      <rPr>
        <sz val="11"/>
        <color theme="1"/>
        <rFont val="Calibri"/>
        <family val="2"/>
        <scheme val="minor"/>
      </rPr>
      <t>: Capacidad de construir, explotar y gestionar servicios y aplicaciones de telecomunicaciones, entendidas éstas como sistemas de captación, tratamiento analógico y digital, codificación, transporte, representación, procesado, almacenamiento, reproducción, gestión y presentación de servicios audiovisuales e información multimedia.</t>
    </r>
  </si>
  <si>
    <r>
      <t>CE-SI2</t>
    </r>
    <r>
      <rPr>
        <sz val="11"/>
        <color theme="1"/>
        <rFont val="Calibri"/>
        <family val="2"/>
        <scheme val="minor"/>
      </rPr>
      <t>: Capacidad de analizar, especificar, realizar y mantener sistemas, equipos, cabeceras e instalaciones de televisión, audio y vídeo, tanto en entornos fijos como móviles.</t>
    </r>
  </si>
  <si>
    <r>
      <t>CE-SI3</t>
    </r>
    <r>
      <rPr>
        <sz val="11"/>
        <color theme="1"/>
        <rFont val="Calibri"/>
        <family val="2"/>
        <scheme val="minor"/>
      </rPr>
      <t>: Capacidad para realizar proyectos de locales e instalaciones destinados a la producción y grabación de señales de audio y vídeo.</t>
    </r>
  </si>
  <si>
    <r>
      <t>CE-SI4</t>
    </r>
    <r>
      <rPr>
        <sz val="11"/>
        <color theme="1"/>
        <rFont val="Calibri"/>
        <family val="2"/>
        <scheme val="minor"/>
      </rPr>
      <t>: Capacidad para realizar proyectos de ingeniería acústica sobre: Aislamiento y acondicionamiento acústico de locales; instalaciones de megafonía; especificación, análisis y selección de transductores electroacústicos; sistemas de medida, análisis y control de ruido y vibraciones; acústica medioambiental; sistemas de acústica submarina.</t>
    </r>
  </si>
  <si>
    <r>
      <t>CE-SI5</t>
    </r>
    <r>
      <rPr>
        <sz val="11"/>
        <color theme="1"/>
        <rFont val="Calibri"/>
        <family val="2"/>
        <scheme val="minor"/>
      </rPr>
      <t>: Capacidad para crear, codificar, gestionar, difundir y distribuir contenidos multimedia, atendiendo a criterios de usabilidad y accesibilidad de los servicios audiovisuales, de difusión e interactivos</t>
    </r>
  </si>
  <si>
    <t>Competencias asociada al Trabajo Fin de Grado</t>
  </si>
  <si>
    <r>
      <t>CE-TFG</t>
    </r>
    <r>
      <rPr>
        <sz val="11"/>
        <color theme="1"/>
        <rFont val="Calibri"/>
        <family val="2"/>
        <scheme val="minor"/>
      </rPr>
      <t>: Capacidad para presentar y defender, ante un tribunal universitario, un trabajo realizado individualmente consistente en un proyecto en el ámbito de las tecnologías específicas de la Ingeniería de Telecomunicación de naturaleza profesional en el que se sinteticen e integren las competencias adquiridas en las enseñanzas del grado.</t>
    </r>
  </si>
  <si>
    <t>Competencias GIB</t>
  </si>
  <si>
    <r>
      <t xml:space="preserve">CG1 </t>
    </r>
    <r>
      <rPr>
        <sz val="11"/>
        <color theme="1"/>
        <rFont val="Calibri"/>
        <family val="2"/>
        <scheme val="minor"/>
      </rPr>
      <t>Desarrollar las habilidades de aprendizaje necesarias para emprender actividades o estudios posteriores de forma autónoma y con confianza.</t>
    </r>
  </si>
  <si>
    <r>
      <t>CG2</t>
    </r>
    <r>
      <rPr>
        <sz val="11"/>
        <color theme="1"/>
        <rFont val="Calibri"/>
        <family val="2"/>
        <scheme val="minor"/>
      </rPr>
      <t xml:space="preserve"> Aplicar de forma profesional a su trabajo los conocimientos adquiridos.</t>
    </r>
  </si>
  <si>
    <r>
      <t>CG3</t>
    </r>
    <r>
      <rPr>
        <sz val="11"/>
        <color theme="1"/>
        <rFont val="Calibri"/>
        <family val="2"/>
        <scheme val="minor"/>
      </rPr>
      <t xml:space="preserve"> Ser capaz de manejar todas las tecnologías de la información y las comunicaciones.</t>
    </r>
  </si>
  <si>
    <r>
      <t>CG4</t>
    </r>
    <r>
      <rPr>
        <sz val="11"/>
        <color theme="1"/>
        <rFont val="Calibri"/>
        <family val="2"/>
        <scheme val="minor"/>
      </rPr>
      <t xml:space="preserve"> Trabajar de forma adecuada en un laboratorio incluyendo un registro anotado de las actividades y seguridad, manipulación y eliminación de residuos.</t>
    </r>
  </si>
  <si>
    <r>
      <t>CG5</t>
    </r>
    <r>
      <rPr>
        <sz val="11"/>
        <color theme="1"/>
        <rFont val="Calibri"/>
        <family val="2"/>
        <scheme val="minor"/>
      </rPr>
      <t xml:space="preserve"> Tener capacidad de análisis y síntesis, pensar de forma integrada, abordar los problemas desde diferentes perspectivas y estar siempre preparado para “to think out of the box”.</t>
    </r>
  </si>
  <si>
    <r>
      <t>CG6</t>
    </r>
    <r>
      <rPr>
        <sz val="11"/>
        <color theme="1"/>
        <rFont val="Calibri"/>
        <family val="2"/>
        <scheme val="minor"/>
      </rPr>
      <t xml:space="preserve"> Adoptar una actitud ante los problemas de su competencia que considere que su papel no es exclusivamente aportar soluciones sino, siempre que sea posible, participar además en la propia identificación u definición de dichos problemas.</t>
    </r>
  </si>
  <si>
    <r>
      <t>CG7</t>
    </r>
    <r>
      <rPr>
        <sz val="11"/>
        <color theme="1"/>
        <rFont val="Calibri"/>
        <family val="2"/>
        <scheme val="minor"/>
      </rPr>
      <t xml:space="preserve"> Ser capaz de utilizar el método científico.</t>
    </r>
  </si>
  <si>
    <r>
      <t>CG8</t>
    </r>
    <r>
      <rPr>
        <sz val="11"/>
        <color theme="1"/>
        <rFont val="Calibri"/>
        <family val="2"/>
        <scheme val="minor"/>
      </rPr>
      <t xml:space="preserve"> Entender, aplicar, adaptar y desarrollar herramientas, técnicas y protocolos de experimentación con rigor metodológico comprendiendo las limitaciones que tiene la aproximación experimental.</t>
    </r>
  </si>
  <si>
    <r>
      <t>CG9</t>
    </r>
    <r>
      <rPr>
        <sz val="11"/>
        <color theme="1"/>
        <rFont val="Calibri"/>
        <family val="2"/>
        <scheme val="minor"/>
      </rPr>
      <t xml:space="preserve"> Tener capacidad de descripción, cuantificación, análisis y evaluación de resultados experimentales.</t>
    </r>
  </si>
  <si>
    <r>
      <t>CG10</t>
    </r>
    <r>
      <rPr>
        <sz val="11"/>
        <color theme="1"/>
        <rFont val="Calibri"/>
        <family val="2"/>
        <scheme val="minor"/>
      </rPr>
      <t xml:space="preserve"> Formular, diseñar y elaborar proyectos siendo capaz de liderar grupos de trabajo y buscar en distintas fuentes de información e integrar nuevos conocimientos en su investigación.</t>
    </r>
  </si>
  <si>
    <r>
      <t>CG11</t>
    </r>
    <r>
      <rPr>
        <sz val="11"/>
        <color theme="1"/>
        <rFont val="Calibri"/>
        <family val="2"/>
        <scheme val="minor"/>
      </rPr>
      <t xml:space="preserve"> Elaborar y defender argumentos y resolver los problemas de forma efectiva y creativa.</t>
    </r>
  </si>
  <si>
    <r>
      <t>CG12</t>
    </r>
    <r>
      <rPr>
        <sz val="11"/>
        <color theme="1"/>
        <rFont val="Calibri"/>
        <family val="2"/>
        <scheme val="minor"/>
      </rPr>
      <t xml:space="preserve"> Tener capacidad de iniciativa, integración, colaboración y potenciación de la discusión crítica en el ámbito del trabajo en equipo.</t>
    </r>
  </si>
  <si>
    <r>
      <t>CG13</t>
    </r>
    <r>
      <rPr>
        <sz val="11"/>
        <color theme="1"/>
        <rFont val="Calibri"/>
        <family val="2"/>
        <scheme val="minor"/>
      </rPr>
      <t xml:space="preserve"> Ser capaz de colaborar con grupos internacionales, interdisciplinares y multiculturales.</t>
    </r>
  </si>
  <si>
    <r>
      <t>CG14</t>
    </r>
    <r>
      <rPr>
        <sz val="11"/>
        <color theme="1"/>
        <rFont val="Calibri"/>
        <family val="2"/>
        <scheme val="minor"/>
      </rPr>
      <t xml:space="preserve"> Reunir e interpretar datos relevantes para emitir juicios que incluyan una reflexión sobre temas relevantes de índole social, económica, científica o ética.</t>
    </r>
  </si>
  <si>
    <r>
      <t>CG15</t>
    </r>
    <r>
      <rPr>
        <sz val="11"/>
        <color theme="1"/>
        <rFont val="Calibri"/>
        <family val="2"/>
        <scheme val="minor"/>
      </rPr>
      <t xml:space="preserve"> Transmitir la información adquirida, las ideas, los problemas y las soluciones de forma oral y escrita en castellano e inglés.</t>
    </r>
  </si>
  <si>
    <r>
      <t>CG16</t>
    </r>
    <r>
      <rPr>
        <sz val="11"/>
        <color theme="1"/>
        <rFont val="Calibri"/>
        <family val="2"/>
        <scheme val="minor"/>
      </rPr>
      <t xml:space="preserve"> Aplicar los sistemas de divulgación de los resultados científicos de manera apropiada y utilizar los principios y medios relacionados con la transferencia de tecnología.</t>
    </r>
  </si>
  <si>
    <r>
      <t>CG17</t>
    </r>
    <r>
      <rPr>
        <sz val="11"/>
        <color theme="1"/>
        <rFont val="Calibri"/>
        <family val="2"/>
        <scheme val="minor"/>
      </rPr>
      <t xml:space="preserve"> Tener un comportamiento ético y profesional en todos los aspectos relacionados con el respeto por el medio ambiente y con el bienestar social, para utilizar de forma equilibrada las tecnologías en busca de una economía social y medioambientalmente sostenible.</t>
    </r>
  </si>
  <si>
    <r>
      <t>CG18</t>
    </r>
    <r>
      <rPr>
        <sz val="11"/>
        <color theme="1"/>
        <rFont val="Calibri"/>
        <family val="2"/>
        <scheme val="minor"/>
      </rPr>
      <t xml:space="preserve"> Estar motivado para el emprendimiento para la constitución de nuevas empresas basadas en la I+D+I.</t>
    </r>
  </si>
  <si>
    <r>
      <t xml:space="preserve">CG19 </t>
    </r>
    <r>
      <rPr>
        <sz val="11"/>
        <color theme="1"/>
        <rFont val="Calibri"/>
        <family val="2"/>
        <scheme val="minor"/>
      </rPr>
      <t>Organización y planificación.</t>
    </r>
  </si>
  <si>
    <t>Competencias específicas presentes en la titulación de Ingeniería Biomédica</t>
  </si>
  <si>
    <r>
      <t>CE1</t>
    </r>
    <r>
      <rPr>
        <sz val="11"/>
        <color theme="1"/>
        <rFont val="Calibri"/>
        <family val="2"/>
        <scheme val="minor"/>
      </rPr>
      <t>. Saber resolver problemas de ingeniería utilizando cálculo diferencial, las ecuaciones diferenciales, el cálculo integral, el álgebra lineal y la geometría. Aplicación al plano complejo y métodos de transformación.</t>
    </r>
  </si>
  <si>
    <r>
      <t>CE2</t>
    </r>
    <r>
      <rPr>
        <sz val="11"/>
        <color theme="1"/>
        <rFont val="Calibri"/>
        <family val="2"/>
        <scheme val="minor"/>
      </rPr>
      <t>. Saber utilizar la estadística para resolver problemas de ingeniería y establecer modelos probabilísticos.</t>
    </r>
  </si>
  <si>
    <r>
      <t>CE3</t>
    </r>
    <r>
      <rPr>
        <sz val="11"/>
        <color theme="1"/>
        <rFont val="Calibri"/>
        <family val="2"/>
        <scheme val="minor"/>
      </rPr>
      <t>. Comprender y saber aplicar al cálculo numérico la discretización de modelos continuos.</t>
    </r>
  </si>
  <si>
    <r>
      <t>CE4</t>
    </r>
    <r>
      <rPr>
        <sz val="11"/>
        <color theme="1"/>
        <rFont val="Calibri"/>
        <family val="2"/>
        <scheme val="minor"/>
      </rPr>
      <t>. Conocer las diferentes metodologías existentes para simulación de sistemas.</t>
    </r>
  </si>
  <si>
    <r>
      <t>CE5</t>
    </r>
    <r>
      <rPr>
        <sz val="11"/>
        <color theme="1"/>
        <rFont val="Calibri"/>
        <family val="2"/>
        <scheme val="minor"/>
      </rPr>
      <t>. Aplicar las metodologías de simulación a sistemas multidominio.</t>
    </r>
  </si>
  <si>
    <r>
      <t>CE6</t>
    </r>
    <r>
      <rPr>
        <sz val="11"/>
        <color theme="1"/>
        <rFont val="Calibri"/>
        <family val="2"/>
        <scheme val="minor"/>
      </rPr>
      <t>. Comprender y saber calcular el equilibrio y la dinámica de sistemas mecánicos.</t>
    </r>
  </si>
  <si>
    <r>
      <t>CE7</t>
    </r>
    <r>
      <rPr>
        <sz val="11"/>
        <color theme="1"/>
        <rFont val="Calibri"/>
        <family val="2"/>
        <scheme val="minor"/>
      </rPr>
      <t>. Saber aplicar las ecuaciones elementales de la mecánica de fluidos en el cálculo de sistemas de conducción convencionales macroscópicos y en microfluídica.</t>
    </r>
  </si>
  <si>
    <r>
      <t>CE8</t>
    </r>
    <r>
      <rPr>
        <sz val="11"/>
        <color theme="1"/>
        <rFont val="Calibri"/>
        <family val="2"/>
        <scheme val="minor"/>
      </rPr>
      <t>. Comprender y resolver problemas de electrostática, magnetostática y electromagnetismo en la Ingeniería Biomédica.</t>
    </r>
  </si>
  <si>
    <r>
      <t>CE9</t>
    </r>
    <r>
      <rPr>
        <sz val="11"/>
        <color theme="1"/>
        <rFont val="Calibri"/>
        <family val="2"/>
        <scheme val="minor"/>
      </rPr>
      <t>. Comprender la estructura de la materia a nivel atómico, su naturaleza cuantificada y las interacciones atómicas, moleculares, de la materia con la luz y la naturaleza propiedades de la radiactividad.</t>
    </r>
  </si>
  <si>
    <r>
      <t>CE10</t>
    </r>
    <r>
      <rPr>
        <sz val="11"/>
        <color theme="1"/>
        <rFont val="Calibri"/>
        <family val="2"/>
        <scheme val="minor"/>
      </rPr>
      <t>. Comprender y saber aplicar la interrelación y las equivalencias entre sistemas mecánicos, hidráulicos, térmicos y eléctricos.</t>
    </r>
  </si>
  <si>
    <r>
      <t>CE11</t>
    </r>
    <r>
      <rPr>
        <sz val="11"/>
        <color theme="1"/>
        <rFont val="Calibri"/>
        <family val="2"/>
        <scheme val="minor"/>
      </rPr>
      <t>. Calcular y representar gráficamente los parámetros más relevantes de un experimento utilizando funciones matemáticas.</t>
    </r>
  </si>
  <si>
    <r>
      <t>CE12</t>
    </r>
    <r>
      <rPr>
        <sz val="11"/>
        <color theme="1"/>
        <rFont val="Calibri"/>
        <family val="2"/>
        <scheme val="minor"/>
      </rPr>
      <t>. Saber buscar, obtener e interpretar la información de las principales bases de datos biomédicas y bibliográficos.</t>
    </r>
  </si>
  <si>
    <r>
      <t>CE13</t>
    </r>
    <r>
      <rPr>
        <sz val="11"/>
        <color theme="1"/>
        <rFont val="Calibri"/>
        <family val="2"/>
        <scheme val="minor"/>
      </rPr>
      <t>. Comprender y aplicar las principales técnicas de muestreo y utilizar las pruebas estadísticas elementales para el control de experimentos.</t>
    </r>
  </si>
  <si>
    <r>
      <t>CE14</t>
    </r>
    <r>
      <rPr>
        <sz val="11"/>
        <color theme="1"/>
        <rFont val="Calibri"/>
        <family val="2"/>
        <scheme val="minor"/>
      </rPr>
      <t>. Comprender los principios de la metodología científica; capacidad para su aplicación a la resolución de problemas en el campo de la ingeniería.</t>
    </r>
  </si>
  <si>
    <r>
      <t>CE15</t>
    </r>
    <r>
      <rPr>
        <sz val="11"/>
        <color theme="1"/>
        <rFont val="Calibri"/>
        <family val="2"/>
        <scheme val="minor"/>
      </rPr>
      <t>. Conocer los principios termodinámicos y sus aplicaciones prácticas en la ingeniería.</t>
    </r>
  </si>
  <si>
    <r>
      <t>CE16</t>
    </r>
    <r>
      <rPr>
        <sz val="11"/>
        <color theme="1"/>
        <rFont val="Calibri"/>
        <family val="2"/>
        <scheme val="minor"/>
      </rPr>
      <t>. Saber escoger y aplicar un material a partir de sus propiedades y comportamiento eléctrico, magnético, mecánico y químico.</t>
    </r>
  </si>
  <si>
    <r>
      <t>CE17</t>
    </r>
    <r>
      <rPr>
        <sz val="11"/>
        <color theme="1"/>
        <rFont val="Calibri"/>
        <family val="2"/>
        <scheme val="minor"/>
      </rPr>
      <t>. Conocer los principales grupos funcionales orgánicos y sus isomerías, sus reacciones típicas, compuestos inorgánicos y sus reacciones típicas, así como saber resolver casos de síntesis química sencillos, incluyendo las técnicas experimentales básicas.</t>
    </r>
  </si>
  <si>
    <r>
      <t>CE18</t>
    </r>
    <r>
      <rPr>
        <sz val="11"/>
        <color theme="1"/>
        <rFont val="Calibri"/>
        <family val="2"/>
        <scheme val="minor"/>
      </rPr>
      <t>. Comprender los principios básicos del análisis instrumental así como el funcionamiento de la instrumentación analítica básica.</t>
    </r>
  </si>
  <si>
    <r>
      <t>CE19</t>
    </r>
    <r>
      <rPr>
        <sz val="11"/>
        <color theme="1"/>
        <rFont val="Calibri"/>
        <family val="2"/>
        <scheme val="minor"/>
      </rPr>
      <t>. Capacidad para escribir programas utilizando los recursos de programación más habituales y aplicarlos a problemas de ingeniería.</t>
    </r>
  </si>
  <si>
    <r>
      <t>CE20</t>
    </r>
    <r>
      <rPr>
        <sz val="11"/>
        <color theme="1"/>
        <rFont val="Calibri"/>
        <family val="2"/>
        <scheme val="minor"/>
      </rPr>
      <t>. Conocer y comprender los fundamentos de la informática, los principios de la arquitectura de computadores y manejar los sistemas operativos más comunes.</t>
    </r>
  </si>
  <si>
    <r>
      <t>CE21</t>
    </r>
    <r>
      <rPr>
        <sz val="11"/>
        <color theme="1"/>
        <rFont val="Calibri"/>
        <family val="2"/>
        <scheme val="minor"/>
      </rPr>
      <t>. Conocer, comprender y utilizar herramientas informáticas para la resolución de problemas matemáticos y de simulación de sistemas.</t>
    </r>
  </si>
  <si>
    <r>
      <t>CE22</t>
    </r>
    <r>
      <rPr>
        <sz val="11"/>
        <color theme="1"/>
        <rFont val="Calibri"/>
        <family val="2"/>
        <scheme val="minor"/>
      </rPr>
      <t>. Saber desarrollar algoritmos para la resolución de problemas informáticos enIngeniería Biomédica.</t>
    </r>
  </si>
  <si>
    <r>
      <t>CE23</t>
    </r>
    <r>
      <rPr>
        <sz val="11"/>
        <color theme="1"/>
        <rFont val="Calibri"/>
        <family val="2"/>
        <scheme val="minor"/>
      </rPr>
      <t>. Capacidad para conocer, utilizar y diseñar sistemas de información y comunicaciones en sanidad y biomedicina.</t>
    </r>
  </si>
  <si>
    <r>
      <t>CE24</t>
    </r>
    <r>
      <rPr>
        <sz val="11"/>
        <color theme="1"/>
        <rFont val="Calibri"/>
        <family val="2"/>
        <scheme val="minor"/>
      </rPr>
      <t>. Comprender, utilizar y diseñar sistemas de ayuda a la gestión de la información biomédica y a la toma de decisiones médicas.</t>
    </r>
  </si>
  <si>
    <r>
      <t>CE25</t>
    </r>
    <r>
      <rPr>
        <sz val="11"/>
        <color theme="1"/>
        <rFont val="Calibri"/>
        <family val="2"/>
        <scheme val="minor"/>
      </rPr>
      <t>. Conocer los principales sistemas de comunicaciones por cable e inalámbricos.</t>
    </r>
  </si>
  <si>
    <r>
      <t>CE26</t>
    </r>
    <r>
      <rPr>
        <sz val="11"/>
        <color theme="1"/>
        <rFont val="Calibri"/>
        <family val="2"/>
        <scheme val="minor"/>
      </rPr>
      <t>. Conocer las redes de comunicaciones y su uso en los sistemas de gestión intra e interhospitalaria.</t>
    </r>
  </si>
  <si>
    <r>
      <t>CE27</t>
    </r>
    <r>
      <rPr>
        <sz val="11"/>
        <color theme="1"/>
        <rFont val="Calibri"/>
        <family val="2"/>
        <scheme val="minor"/>
      </rPr>
      <t>. Conocer los sistemas actuales y saber diseñar sistemas de consulta médica a través de redes de comunicaciones.</t>
    </r>
  </si>
  <si>
    <r>
      <t>CE28</t>
    </r>
    <r>
      <rPr>
        <sz val="11"/>
        <color theme="1"/>
        <rFont val="Calibri"/>
        <family val="2"/>
        <scheme val="minor"/>
      </rPr>
      <t>. Saber dar explicaciones relativas a la ciencia económica.</t>
    </r>
  </si>
  <si>
    <r>
      <t>CE29</t>
    </r>
    <r>
      <rPr>
        <sz val="11"/>
        <color theme="1"/>
        <rFont val="Calibri"/>
        <family val="2"/>
        <scheme val="minor"/>
      </rPr>
      <t>. Habilidades en la organización de empresa y de equipos para la realización de proyectos utilizando los procedimientos y herramientas de gestión actuales.</t>
    </r>
  </si>
  <si>
    <r>
      <t>CE30</t>
    </r>
    <r>
      <rPr>
        <sz val="11"/>
        <color theme="1"/>
        <rFont val="Calibri"/>
        <family val="2"/>
        <scheme val="minor"/>
      </rPr>
      <t>. Conocer las bases y fundamentos de la estructura, marco institucional y jurídico, organización y gestión empresarial, en particular de empresas biomédicas.</t>
    </r>
  </si>
  <si>
    <r>
      <t>CE31</t>
    </r>
    <r>
      <rPr>
        <sz val="11"/>
        <color theme="1"/>
        <rFont val="Calibri"/>
        <family val="2"/>
        <scheme val="minor"/>
      </rPr>
      <t>. Conocer los principales problemas bioéticos relacionados con el desarrollo de la Ingeniería Biomédica.</t>
    </r>
  </si>
  <si>
    <r>
      <t>CE32</t>
    </r>
    <r>
      <rPr>
        <sz val="11"/>
        <color theme="1"/>
        <rFont val="Calibri"/>
        <family val="2"/>
        <scheme val="minor"/>
      </rPr>
      <t>. Conocer los distintos tipos de empresas biomédicas, su gestión y su importancia económica así como los diferentes métodos y técnicas de apoyo existentes.</t>
    </r>
  </si>
  <si>
    <r>
      <t>CE33</t>
    </r>
    <r>
      <rPr>
        <sz val="11"/>
        <color theme="1"/>
        <rFont val="Calibri"/>
        <family val="2"/>
        <scheme val="minor"/>
      </rPr>
      <t>. Analizar la viabilidad técnica, socio-económica y de impacto ambiental y en la sostenibilidad de proyectos biomédicos.</t>
    </r>
  </si>
  <si>
    <r>
      <t>CE34</t>
    </r>
    <r>
      <rPr>
        <sz val="11"/>
        <color theme="1"/>
        <rFont val="Calibri"/>
        <family val="2"/>
        <scheme val="minor"/>
      </rPr>
      <t>. Saber organizar los servicios de ingeniería clínica en los centros sanitarios, especialmente el mantenimiento y la adquisición de equipos y sistemas biomédicos y la gestión de la seguridad hospitalaria.</t>
    </r>
  </si>
  <si>
    <r>
      <t>CE35</t>
    </r>
    <r>
      <rPr>
        <sz val="11"/>
        <color theme="1"/>
        <rFont val="Calibri"/>
        <family val="2"/>
        <scheme val="minor"/>
      </rPr>
      <t>. Conocer los principales mecanismos y ayudas para la creación de empresas, especialmente las basadas en I+D+i en Ingeniería Biomédica.CE36. Comprender y saber calcular diferentes aspectos de los circuitos electrónicos analógicos y del comportamiento analógico de circuitos digitales dados.</t>
    </r>
  </si>
  <si>
    <r>
      <t>CE37</t>
    </r>
    <r>
      <rPr>
        <sz val="11"/>
        <color theme="1"/>
        <rFont val="Calibri"/>
        <family val="2"/>
        <scheme val="minor"/>
      </rPr>
      <t>. Capacidad para ser capaz de utilizar herramientas informáticas de cálculo y diseño de circuitos.</t>
    </r>
  </si>
  <si>
    <r>
      <t>CE38</t>
    </r>
    <r>
      <rPr>
        <sz val="11"/>
        <color theme="1"/>
        <rFont val="Calibri"/>
        <family val="2"/>
        <scheme val="minor"/>
      </rPr>
      <t>. Conocer los principios y las técnicas de medida de las magnitudes más relevantes en Ingeniería Biomédica.</t>
    </r>
  </si>
  <si>
    <r>
      <t>CE39</t>
    </r>
    <r>
      <rPr>
        <sz val="11"/>
        <color theme="1"/>
        <rFont val="Calibri"/>
        <family val="2"/>
        <scheme val="minor"/>
      </rPr>
      <t>. Saber utilizar sensores y actuadores, acondicionamiento y sistemas de adquisición de señales biomédica para la evaluación y diseño de dispositivos y sistemas biomédicos de monitorización, diagnóstico y terapia.</t>
    </r>
  </si>
  <si>
    <r>
      <t>CE40</t>
    </r>
    <r>
      <rPr>
        <sz val="11"/>
        <color theme="1"/>
        <rFont val="Calibri"/>
        <family val="2"/>
        <scheme val="minor"/>
      </rPr>
      <t>. Conocer los principales tipos de dispositivos terapéuticos empleados en ingeniería biomédica.</t>
    </r>
  </si>
  <si>
    <r>
      <t>CE41</t>
    </r>
    <r>
      <rPr>
        <sz val="11"/>
        <color theme="1"/>
        <rFont val="Calibri"/>
        <family val="2"/>
        <scheme val="minor"/>
      </rPr>
      <t>. Conocer las metodologías de desarrollo de dispositivos.</t>
    </r>
  </si>
  <si>
    <r>
      <t>CE42</t>
    </r>
    <r>
      <rPr>
        <sz val="11"/>
        <color theme="1"/>
        <rFont val="Calibri"/>
        <family val="2"/>
        <scheme val="minor"/>
      </rPr>
      <t>. Conocer técnicas de muestreo y procesado de señales e imágenes para diversas aplicaciones en relación con la Ingeniería Biomédica.</t>
    </r>
  </si>
  <si>
    <r>
      <t>CE43</t>
    </r>
    <r>
      <rPr>
        <sz val="11"/>
        <color theme="1"/>
        <rFont val="Calibri"/>
        <family val="2"/>
        <scheme val="minor"/>
      </rPr>
      <t>. Capacidad de análisis e interpretación de señales e imágenes biomédicas.</t>
    </r>
  </si>
  <si>
    <r>
      <t>CE44</t>
    </r>
    <r>
      <rPr>
        <sz val="11"/>
        <color theme="1"/>
        <rFont val="Calibri"/>
        <family val="2"/>
        <scheme val="minor"/>
      </rPr>
      <t>. Conocer las principales propiedades y comportamiento mecánico de los tejidos y sistemas fisiológicos animales, especialmente humanos.</t>
    </r>
  </si>
  <si>
    <r>
      <t>CE45</t>
    </r>
    <r>
      <rPr>
        <sz val="11"/>
        <color theme="1"/>
        <rFont val="Calibri"/>
        <family val="2"/>
        <scheme val="minor"/>
      </rPr>
      <t>. Saber analizar y diseñar equipos de apoyo a o sustitución de tejidos fisiológicos.</t>
    </r>
  </si>
  <si>
    <r>
      <t>CE46</t>
    </r>
    <r>
      <rPr>
        <sz val="11"/>
        <color theme="1"/>
        <rFont val="Calibri"/>
        <family val="2"/>
        <scheme val="minor"/>
      </rPr>
      <t>. Conocer las principales técnicas de caracterización de propiedades mecánicas de tejidos y órganos.</t>
    </r>
  </si>
  <si>
    <r>
      <t>CE47</t>
    </r>
    <r>
      <rPr>
        <sz val="11"/>
        <color theme="1"/>
        <rFont val="Calibri"/>
        <family val="2"/>
        <scheme val="minor"/>
      </rPr>
      <t>. Conocer los niveles jerarquizados de complejidad biológica: Desde las moléculas hasta organismos más complejos.</t>
    </r>
  </si>
  <si>
    <r>
      <t>CE48</t>
    </r>
    <r>
      <rPr>
        <sz val="11"/>
        <color theme="1"/>
        <rFont val="Calibri"/>
        <family val="2"/>
        <scheme val="minor"/>
      </rPr>
      <t>. Conocer los tipos celulares y sus mecanismos principales, así como su impacto en la formación de tejidos.</t>
    </r>
  </si>
  <si>
    <r>
      <t>CE49</t>
    </r>
    <r>
      <rPr>
        <sz val="11"/>
        <color theme="1"/>
        <rFont val="Calibri"/>
        <family val="2"/>
        <scheme val="minor"/>
      </rPr>
      <t>. Conocer los sistemas fisiológicos y órganos humanos tanto a nivel estructural como funcional y sus patologías más relevantes.</t>
    </r>
  </si>
  <si>
    <r>
      <t>CE50</t>
    </r>
    <r>
      <rPr>
        <sz val="11"/>
        <color theme="1"/>
        <rFont val="Calibri"/>
        <family val="2"/>
        <scheme val="minor"/>
      </rPr>
      <t>. Capacidad de comprender y expresarse de forma oral y escrita en inglés.</t>
    </r>
  </si>
  <si>
    <r>
      <t>CE51</t>
    </r>
    <r>
      <rPr>
        <sz val="11"/>
        <color theme="1"/>
        <rFont val="Calibri"/>
        <family val="2"/>
        <scheme val="minor"/>
      </rPr>
      <t>. Conoce y es capaz de idear sistemas de experimentación para medir las propiedades fisco-químicas intrínsecas de los materiales biológicos de origen humano.</t>
    </r>
  </si>
  <si>
    <r>
      <t>CE52</t>
    </r>
    <r>
      <rPr>
        <sz val="11"/>
        <color theme="1"/>
        <rFont val="Calibri"/>
        <family val="2"/>
        <scheme val="minor"/>
      </rPr>
      <t xml:space="preserve"> Comprender el funcionamiento de los diferentes órganos y sistemas del cuerpo humano y la regulación de sus funciones para el mantenimiento de la homeostasis.</t>
    </r>
  </si>
  <si>
    <r>
      <t>CE53</t>
    </r>
    <r>
      <rPr>
        <sz val="11"/>
        <color theme="1"/>
        <rFont val="Calibri"/>
        <family val="2"/>
        <scheme val="minor"/>
      </rPr>
      <t xml:space="preserve"> Conocer y comprender las modificaciones fisiológicas y morfológicas que los procesos patológicos más relevantes ocasionan en el organismo humano.</t>
    </r>
  </si>
  <si>
    <r>
      <t>CE54</t>
    </r>
    <r>
      <rPr>
        <sz val="11"/>
        <color theme="1"/>
        <rFont val="Calibri"/>
        <family val="2"/>
        <scheme val="minor"/>
      </rPr>
      <t xml:space="preserve"> Aplicar de manera fundamentada, crítica y argumentada los principios fisiológicos para contribuir al desarrollo tecnológico en el ámbito de la salud.</t>
    </r>
  </si>
  <si>
    <r>
      <t>CE55</t>
    </r>
    <r>
      <rPr>
        <sz val="11"/>
        <color theme="1"/>
        <rFont val="Calibri"/>
        <family val="2"/>
        <scheme val="minor"/>
      </rPr>
      <t>. Desarrollar la capacidad de realizar individualmente, presentar y defender ante un tribunal universitario, un proyecto en el ámbito de las tecnologías específicas de la Ingeniería Biomédica de naturaleza profesional en el que se sinteticen e integren las competencias adquiridas.</t>
    </r>
  </si>
  <si>
    <t>Competencias GISD</t>
  </si>
  <si>
    <r>
      <rPr>
        <b/>
        <sz val="11"/>
        <color theme="1"/>
        <rFont val="Calibri"/>
        <family val="2"/>
        <scheme val="minor"/>
      </rPr>
      <t xml:space="preserve">G1 </t>
    </r>
    <r>
      <rPr>
        <sz val="11"/>
        <color theme="1"/>
        <rFont val="Calibri"/>
        <family val="2"/>
        <scheme val="minor"/>
      </rPr>
      <t>Tener capacidad de trabajar en entornos internacionales y multidisciplinares, haciendo uso de la lengua inglesa en forma oral y escrita.</t>
    </r>
  </si>
  <si>
    <r>
      <rPr>
        <b/>
        <sz val="11"/>
        <color theme="1"/>
        <rFont val="Calibri"/>
        <family val="2"/>
        <scheme val="minor"/>
      </rPr>
      <t>CG2</t>
    </r>
    <r>
      <rPr>
        <sz val="11"/>
        <color theme="1"/>
        <rFont val="Calibri"/>
        <family val="2"/>
        <scheme val="minor"/>
      </rPr>
      <t xml:space="preserve"> Desarrollar la capacidad de trabajar en equipo empleando metodologías ágiles para diseñar soluciones eficientes, fiables y robustas.</t>
    </r>
  </si>
  <si>
    <r>
      <rPr>
        <b/>
        <sz val="11"/>
        <color theme="1"/>
        <rFont val="Calibri"/>
        <family val="2"/>
        <scheme val="minor"/>
      </rPr>
      <t xml:space="preserve">CG3 </t>
    </r>
    <r>
      <rPr>
        <sz val="11"/>
        <color theme="1"/>
        <rFont val="Calibri"/>
        <family val="2"/>
        <scheme val="minor"/>
      </rPr>
      <t>Ser capaz de explicar de forma oral o escrita las soluciones planteadas para la resolución de un problema.</t>
    </r>
  </si>
  <si>
    <r>
      <rPr>
        <b/>
        <sz val="11"/>
        <color theme="1"/>
        <rFont val="Calibri"/>
        <family val="2"/>
        <scheme val="minor"/>
      </rPr>
      <t>CG4</t>
    </r>
    <r>
      <rPr>
        <sz val="11"/>
        <color theme="1"/>
        <rFont val="Calibri"/>
        <family val="2"/>
        <scheme val="minor"/>
      </rPr>
      <t xml:space="preserve"> Saber identificar y utilizar las herramientas de las Tecnologías de la Información y de las Comunicaciones más adecuadas para plantear y construir soluciones a problemas.</t>
    </r>
  </si>
  <si>
    <r>
      <rPr>
        <b/>
        <sz val="11"/>
        <color theme="1"/>
        <rFont val="Calibri"/>
        <family val="2"/>
        <scheme val="minor"/>
      </rPr>
      <t xml:space="preserve">CG5 </t>
    </r>
    <r>
      <rPr>
        <sz val="11"/>
        <color theme="1"/>
        <rFont val="Calibri"/>
        <family val="2"/>
        <scheme val="minor"/>
      </rPr>
      <t>Tener la capacidad de concebir y proponer soluciones creativas aplicando los métodos científico y de ingeniería para la definición y resolución de problemas formalizando los objetivos buscados y considerando los recursos disponibles.</t>
    </r>
  </si>
  <si>
    <r>
      <rPr>
        <b/>
        <sz val="11"/>
        <color theme="1"/>
        <rFont val="Calibri"/>
        <family val="2"/>
        <scheme val="minor"/>
      </rPr>
      <t>CG6</t>
    </r>
    <r>
      <rPr>
        <sz val="11"/>
        <color theme="1"/>
        <rFont val="Calibri"/>
        <family val="2"/>
        <scheme val="minor"/>
      </rPr>
      <t xml:space="preserve"> Poseer la habilidad para liderar equipos multidisciplinares para diseñar y construir sistemas que den respuesta a proyectos de ingeniería, dentro de un equipo organizando, planificando, tomando decisiones, negociando y resolviendo conflictos.</t>
    </r>
  </si>
  <si>
    <r>
      <rPr>
        <b/>
        <sz val="11"/>
        <color theme="1"/>
        <rFont val="Calibri"/>
        <family val="2"/>
        <scheme val="minor"/>
      </rPr>
      <t>CG7 S</t>
    </r>
    <r>
      <rPr>
        <sz val="11"/>
        <color theme="1"/>
        <rFont val="Calibri"/>
        <family val="2"/>
        <scheme val="minor"/>
      </rPr>
      <t>aber cómo organizar, planificar y gestionar proyectos de ingeniería, proponiendo soluciones adecuadas e identificando los riesgos, la calidad y el impacto económico.</t>
    </r>
  </si>
  <si>
    <r>
      <rPr>
        <b/>
        <sz val="11"/>
        <color theme="1"/>
        <rFont val="Calibri"/>
        <family val="2"/>
        <scheme val="minor"/>
      </rPr>
      <t xml:space="preserve">CG8 </t>
    </r>
    <r>
      <rPr>
        <sz val="11"/>
        <color theme="1"/>
        <rFont val="Calibri"/>
        <family val="2"/>
        <scheme val="minor"/>
      </rPr>
      <t>Ser capaz de analizar el impacto medioambiental y social de un proyecto de ingeniería.</t>
    </r>
  </si>
  <si>
    <r>
      <rPr>
        <b/>
        <sz val="11"/>
        <color theme="1"/>
        <rFont val="Calibri"/>
        <family val="2"/>
        <scheme val="minor"/>
      </rPr>
      <t>CG9</t>
    </r>
    <r>
      <rPr>
        <sz val="11"/>
        <color theme="1"/>
        <rFont val="Calibri"/>
        <family val="2"/>
        <scheme val="minor"/>
      </rPr>
      <t xml:space="preserve"> Desarrollar la capacidad de aprendizaje a lo largo de la vida (lifelong learning) para adaptarse a un sector tecnológico en continua evolución.</t>
    </r>
  </si>
  <si>
    <r>
      <rPr>
        <b/>
        <sz val="11"/>
        <color theme="1"/>
        <rFont val="Calibri"/>
        <family val="2"/>
        <scheme val="minor"/>
      </rPr>
      <t>CG10</t>
    </r>
    <r>
      <rPr>
        <sz val="11"/>
        <color theme="1"/>
        <rFont val="Calibri"/>
        <family val="2"/>
        <scheme val="minor"/>
      </rPr>
      <t xml:space="preserve"> Desarrollar la capacidad de proponer e implementar soluciones y proyectos orientados a retos sociales basados en la responsabilidad social corporativa (RSC) y en los objetivos de desarrollo sostenible (ODS).</t>
    </r>
  </si>
  <si>
    <r>
      <rPr>
        <b/>
        <sz val="11"/>
        <color theme="1"/>
        <rFont val="Calibri"/>
        <family val="2"/>
        <scheme val="minor"/>
      </rPr>
      <t>CG11</t>
    </r>
    <r>
      <rPr>
        <sz val="11"/>
        <color theme="1"/>
        <rFont val="Calibri"/>
        <family val="2"/>
        <scheme val="minor"/>
      </rPr>
      <t xml:space="preserve"> Ser capaz de trabajar respetando de manera responsable el marco ético en el ámbito de la titulación.</t>
    </r>
  </si>
  <si>
    <r>
      <rPr>
        <b/>
        <sz val="11"/>
        <color theme="1"/>
        <rFont val="Calibri"/>
        <family val="2"/>
        <scheme val="minor"/>
      </rPr>
      <t>CE1</t>
    </r>
    <r>
      <rPr>
        <sz val="11"/>
        <color theme="1"/>
        <rFont val="Calibri"/>
        <family val="2"/>
        <scheme val="minor"/>
      </rPr>
      <t xml:space="preserve"> Que los estudiantes sean capaces de aplicar los conceptos y las herramientas fundamentales de la matemática a la formalización y resolución de los problemas en el ámbito de la titulación.</t>
    </r>
  </si>
  <si>
    <r>
      <rPr>
        <b/>
        <sz val="11"/>
        <color theme="1"/>
        <rFont val="Calibri"/>
        <family val="2"/>
        <scheme val="minor"/>
      </rPr>
      <t>CE2</t>
    </r>
    <r>
      <rPr>
        <sz val="11"/>
        <color theme="1"/>
        <rFont val="Calibri"/>
        <family val="2"/>
        <scheme val="minor"/>
      </rPr>
      <t xml:space="preserve"> Que los estudiantes sepan emplear los conceptos y las herramientas de la estadística para modelar el comportamiento de sistemas complejos o aleatorios y construir y contrastar modelos probabilísticos.</t>
    </r>
  </si>
  <si>
    <r>
      <rPr>
        <b/>
        <sz val="11"/>
        <color theme="1"/>
        <rFont val="Calibri"/>
        <family val="2"/>
        <scheme val="minor"/>
      </rPr>
      <t>CE3</t>
    </r>
    <r>
      <rPr>
        <sz val="11"/>
        <color theme="1"/>
        <rFont val="Calibri"/>
        <family val="2"/>
        <scheme val="minor"/>
      </rPr>
      <t xml:space="preserve"> Que los estudiantes comprendan la estructura y funcionamiento de organizaciones empresariales y de emprendimiento a un nivel que les permita desarrollar nuevos modelos de negocio basados en la economía de los datos, teniendo en cuenta aspectos de toma de decisiones y negociación.</t>
    </r>
  </si>
  <si>
    <r>
      <rPr>
        <b/>
        <sz val="11"/>
        <color theme="1"/>
        <rFont val="Calibri"/>
        <family val="2"/>
        <scheme val="minor"/>
      </rPr>
      <t xml:space="preserve">CE4 </t>
    </r>
    <r>
      <rPr>
        <sz val="11"/>
        <color theme="1"/>
        <rFont val="Calibri"/>
        <family val="2"/>
        <scheme val="minor"/>
      </rPr>
      <t>Que los estudiantes sean capaces de aplicar los conceptos y tecnologías del ámbito de la ingeniería de la telecomunicación en cualquier sector (eHealth, business intelligence, smart cities, etc.) incorporando aspectos técnicos, de negocio y de gestión.</t>
    </r>
  </si>
  <si>
    <r>
      <rPr>
        <b/>
        <sz val="11"/>
        <color theme="1"/>
        <rFont val="Calibri"/>
        <family val="2"/>
        <scheme val="minor"/>
      </rPr>
      <t>CE5</t>
    </r>
    <r>
      <rPr>
        <sz val="11"/>
        <color theme="1"/>
        <rFont val="Calibri"/>
        <family val="2"/>
        <scheme val="minor"/>
      </rPr>
      <t xml:space="preserve"> Que los estudiantes sean capaces de analizar los requisitos e identificar los riesgos de un proyecto de ingeniería de datos y sistemas en el ámbito de la ingeniería de telecomunicación a partir de la comprensión del ciclo de vida completo del dato.</t>
    </r>
  </si>
  <si>
    <r>
      <rPr>
        <b/>
        <sz val="11"/>
        <color theme="1"/>
        <rFont val="Calibri"/>
        <family val="2"/>
        <scheme val="minor"/>
      </rPr>
      <t xml:space="preserve">CE6 </t>
    </r>
    <r>
      <rPr>
        <sz val="11"/>
        <color theme="1"/>
        <rFont val="Calibri"/>
        <family val="2"/>
        <scheme val="minor"/>
      </rPr>
      <t>Que los estudiantes tengan la capacidad de construir la infraestructura necesaria para la generación, transformación y transmisión de datos de cualquier fuente, volumen o velocidad.</t>
    </r>
  </si>
  <si>
    <r>
      <rPr>
        <b/>
        <sz val="11"/>
        <color theme="1"/>
        <rFont val="Calibri"/>
        <family val="2"/>
        <scheme val="minor"/>
      </rPr>
      <t>CE7</t>
    </r>
    <r>
      <rPr>
        <sz val="11"/>
        <color theme="1"/>
        <rFont val="Calibri"/>
        <family val="2"/>
        <scheme val="minor"/>
      </rPr>
      <t xml:space="preserve"> Que los estudiantes sepan desplegar, configurar y utilizar infraestructuras de computación conectadas de altas prestaciones para el almacenamiento y tratamiento de datos, en el ámbito de la ingeniería de telecomunicación, tanto en la nube como en sistemas locales y centros de procesado de datos.</t>
    </r>
  </si>
  <si>
    <r>
      <rPr>
        <b/>
        <sz val="11"/>
        <color theme="1"/>
        <rFont val="Calibri"/>
        <family val="2"/>
        <scheme val="minor"/>
      </rPr>
      <t xml:space="preserve">CE8 </t>
    </r>
    <r>
      <rPr>
        <sz val="11"/>
        <color theme="1"/>
        <rFont val="Calibri"/>
        <family val="2"/>
        <scheme val="minor"/>
      </rPr>
      <t>Que los estudiantes sean capaces de diseñar y desplegar infraestructuras virtualizadas y redes definidas por software para la comunicación, almacenamiento y tratamiento de datos.</t>
    </r>
  </si>
  <si>
    <r>
      <rPr>
        <b/>
        <sz val="11"/>
        <color theme="1"/>
        <rFont val="Calibri"/>
        <family val="2"/>
        <scheme val="minor"/>
      </rPr>
      <t xml:space="preserve">CE9 </t>
    </r>
    <r>
      <rPr>
        <sz val="11"/>
        <color theme="1"/>
        <rFont val="Calibri"/>
        <family val="2"/>
        <scheme val="minor"/>
      </rPr>
      <t>Que los estudiantes tengan la capacidad de aplicar las características, funcionalidades y estructura de Internet y las redes de ordenadores a la construcción de infraestructuras e integración de aplicaciones telemáticas y servicios.</t>
    </r>
  </si>
  <si>
    <r>
      <rPr>
        <b/>
        <sz val="11"/>
        <color theme="1"/>
        <rFont val="Calibri"/>
        <family val="2"/>
        <scheme val="minor"/>
      </rPr>
      <t xml:space="preserve">CE10 </t>
    </r>
    <r>
      <rPr>
        <sz val="11"/>
        <color theme="1"/>
        <rFont val="Calibri"/>
        <family val="2"/>
        <scheme val="minor"/>
      </rPr>
      <t>Que los estudiantes tengan la capacidad de construir sistemas, aplicaciones y servicios telemáticos, interconectados y multiplataforma a partir de su comprensión de la arquitectura web.</t>
    </r>
  </si>
  <si>
    <r>
      <rPr>
        <b/>
        <sz val="11"/>
        <color theme="1"/>
        <rFont val="Calibri"/>
        <family val="2"/>
        <scheme val="minor"/>
      </rPr>
      <t xml:space="preserve">CE11 </t>
    </r>
    <r>
      <rPr>
        <sz val="11"/>
        <color theme="1"/>
        <rFont val="Calibri"/>
        <family val="2"/>
        <scheme val="minor"/>
      </rPr>
      <t>Que los estudiantes sean capaces de diseñar y operar sistemas de almacenamiento y transmisión de datos teniendo en cuenta estrategias y requisitos de seguridad y privacidad, políticas de acceso a los datos, con capacidad de prever ataques y subsanar vulnerabilidades.</t>
    </r>
  </si>
  <si>
    <r>
      <rPr>
        <b/>
        <sz val="11"/>
        <color theme="1"/>
        <rFont val="Calibri"/>
        <family val="2"/>
        <scheme val="minor"/>
      </rPr>
      <t>CE12</t>
    </r>
    <r>
      <rPr>
        <sz val="11"/>
        <color theme="1"/>
        <rFont val="Calibri"/>
        <family val="2"/>
        <scheme val="minor"/>
      </rPr>
      <t xml:space="preserve"> Que los estudiantes conozcan y sepan diseñar los procedimientos para seleccionar, limpiar y transmitir datos relevantes de una forma fiable y eficiente.</t>
    </r>
  </si>
  <si>
    <r>
      <rPr>
        <b/>
        <sz val="11"/>
        <color theme="1"/>
        <rFont val="Calibri"/>
        <family val="2"/>
        <scheme val="minor"/>
      </rPr>
      <t xml:space="preserve">CE13 </t>
    </r>
    <r>
      <rPr>
        <sz val="11"/>
        <color theme="1"/>
        <rFont val="Calibri"/>
        <family val="2"/>
        <scheme val="minor"/>
      </rPr>
      <t>Que los estudiantes sean capaces de aplicar sus conocimientos sobre los fundamentos de las técnicas de aprendizaje automático y de visualización de datos a la ingeniería de datos y sistemas en el ámbito de la ingeniería de telecomunicación.</t>
    </r>
  </si>
  <si>
    <r>
      <rPr>
        <b/>
        <sz val="11"/>
        <color theme="1"/>
        <rFont val="Calibri"/>
        <family val="2"/>
        <scheme val="minor"/>
      </rPr>
      <t>CE14</t>
    </r>
    <r>
      <rPr>
        <sz val="11"/>
        <color theme="1"/>
        <rFont val="Calibri"/>
        <family val="2"/>
        <scheme val="minor"/>
      </rPr>
      <t xml:space="preserve"> Que los estudiantes sepan aplicar las técnicas de tratamiento de señales analógicas y digitales para preservar y extraer la información relevante de las señales en la fase de adquisición y generación de datos.</t>
    </r>
  </si>
  <si>
    <r>
      <rPr>
        <b/>
        <sz val="11"/>
        <color theme="1"/>
        <rFont val="Calibri"/>
        <family val="2"/>
        <scheme val="minor"/>
      </rPr>
      <t xml:space="preserve">CE15 </t>
    </r>
    <r>
      <rPr>
        <sz val="11"/>
        <color theme="1"/>
        <rFont val="Calibri"/>
        <family val="2"/>
        <scheme val="minor"/>
      </rPr>
      <t>Que los estudiantes sepan diseñar, implementar y desplegar sistemas conectados y servicios de valor añadido para la economía digital, en el ámbito de la ingeniería de telecomunicación.</t>
    </r>
  </si>
  <si>
    <r>
      <rPr>
        <b/>
        <sz val="11"/>
        <color theme="1"/>
        <rFont val="Calibri"/>
        <family val="2"/>
        <scheme val="minor"/>
      </rPr>
      <t>CE16</t>
    </r>
    <r>
      <rPr>
        <sz val="11"/>
        <color theme="1"/>
        <rFont val="Calibri"/>
        <family val="2"/>
        <scheme val="minor"/>
      </rPr>
      <t xml:space="preserve"> Que los estudiantes sepan diseñar, construir e integrar sistemas electrónicos de captura de datos que incluyan la gestión de redes de sensores, teniendo en cuenta restricciones de seguridad, fiabilidad, interacción y eficiencia energética.</t>
    </r>
  </si>
  <si>
    <r>
      <rPr>
        <b/>
        <sz val="11"/>
        <color theme="1"/>
        <rFont val="Calibri"/>
        <family val="2"/>
        <scheme val="minor"/>
      </rPr>
      <t xml:space="preserve">CE17 </t>
    </r>
    <r>
      <rPr>
        <sz val="11"/>
        <color theme="1"/>
        <rFont val="Calibri"/>
        <family val="2"/>
        <scheme val="minor"/>
      </rPr>
      <t>Que los estudiantes tengan la capacidad de utilizar los fundamentos de la programación, sistemas operativos, bases de datos, tecnología web y las redes y servicios de telecomunicación en proyectos de ingeniería de datos y sistemas.</t>
    </r>
  </si>
  <si>
    <r>
      <rPr>
        <b/>
        <sz val="11"/>
        <color theme="1"/>
        <rFont val="Calibri"/>
        <family val="2"/>
        <scheme val="minor"/>
      </rPr>
      <t>CE18</t>
    </r>
    <r>
      <rPr>
        <sz val="11"/>
        <color theme="1"/>
        <rFont val="Calibri"/>
        <family val="2"/>
        <scheme val="minor"/>
      </rPr>
      <t xml:space="preserve"> Que los estudiantes tengan la capacidad de gestionar, supervisar y evaluar proyectos de ingeniería de datos y sistemas en el ámbito de la ingeniería de telecomunicación.</t>
    </r>
  </si>
  <si>
    <r>
      <rPr>
        <b/>
        <sz val="11"/>
        <color theme="1"/>
        <rFont val="Calibri"/>
        <family val="2"/>
        <scheme val="minor"/>
      </rPr>
      <t xml:space="preserve">CE19 </t>
    </r>
    <r>
      <rPr>
        <sz val="11"/>
        <color theme="1"/>
        <rFont val="Calibri"/>
        <family val="2"/>
        <scheme val="minor"/>
      </rPr>
      <t>Que los estudiantes entiendan los conceptos y metodologías de teoría de sistemas desde la captura de requisitos y definición de indicadores clave de rendimiento hasta el enfoque sociotécnico del sistema en su conjunto, incluyendo análisis de riesgos tecnológicos.</t>
    </r>
  </si>
  <si>
    <r>
      <rPr>
        <b/>
        <sz val="11"/>
        <color theme="1"/>
        <rFont val="Calibri"/>
        <family val="2"/>
        <scheme val="minor"/>
      </rPr>
      <t>CE20</t>
    </r>
    <r>
      <rPr>
        <sz val="11"/>
        <color theme="1"/>
        <rFont val="Calibri"/>
        <family val="2"/>
        <scheme val="minor"/>
      </rPr>
      <t xml:space="preserve"> Que los estudiantes tengan la capacidad de llevar a cabo un ejercicio original a realizar individualmente y presentar y defender ante un tribunal universitario, consistente en un proyecto multidisciplinar de estudio o diseño de un sistema, aplicación o servicio de ingeniería de datos y sistemas en el ámbito de las tecnologías específicas de la Ingeniería de Telecomunicación de naturaleza profesional en el que se sinteticen e integren las competencias adquiridas en las enseñanzas.</t>
    </r>
  </si>
  <si>
    <r>
      <rPr>
        <b/>
        <sz val="11"/>
        <color theme="1"/>
        <rFont val="Calibri"/>
        <family val="2"/>
        <scheme val="minor"/>
      </rPr>
      <t>CE21</t>
    </r>
    <r>
      <rPr>
        <sz val="11"/>
        <color theme="1"/>
        <rFont val="Calibri"/>
        <family val="2"/>
        <scheme val="minor"/>
      </rPr>
      <t xml:space="preserve"> Que los estudiantes sean capaces de aplicar de manera adecuada la normativa, legislación y regulaciones relativas a los sistemas y servicios específicos de la titulación, así como las especificaciones, estándares y directivas técnicas en función de las características, los requisitos y la funcionalidad que deban implementarse.</t>
    </r>
  </si>
  <si>
    <t>Competencias MUIT</t>
  </si>
  <si>
    <r>
      <t>CG1</t>
    </r>
    <r>
      <rPr>
        <sz val="11"/>
        <color theme="1"/>
        <rFont val="Calibri"/>
        <family val="2"/>
        <scheme val="minor"/>
      </rPr>
      <t>: Poseer y comprender conocimientos que aporten una base u oportunidad de ser originales en el desarrollo y/o aplicación de ideas, a menudo en un contexto de investigación.</t>
    </r>
  </si>
  <si>
    <r>
      <t>CG2</t>
    </r>
    <r>
      <rPr>
        <sz val="11"/>
        <color theme="1"/>
        <rFont val="Calibri"/>
        <family val="2"/>
        <scheme val="minor"/>
      </rPr>
      <t>: Que los estudiantes sepan aplicar los conocimientos adquiridos y su capacidad de resolución de problemas en entornos nuevos o poco conocidos dentro de contextos más amplios (o multidisciplinares) relacionados con su área de estudio.</t>
    </r>
  </si>
  <si>
    <r>
      <t>CG3</t>
    </r>
    <r>
      <rPr>
        <sz val="11"/>
        <color theme="1"/>
        <rFont val="Calibri"/>
        <family val="2"/>
        <scheme val="minor"/>
      </rPr>
      <t>: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r>
  </si>
  <si>
    <r>
      <t>CG4</t>
    </r>
    <r>
      <rPr>
        <sz val="11"/>
        <color theme="1"/>
        <rFont val="Calibri"/>
        <family val="2"/>
        <scheme val="minor"/>
      </rPr>
      <t>: Que los estudiantes sepan comunicar sus conclusiones –y los conocimientos y razones últimas que las sustentan– a públicos especializados y no especializados de un modo claro y sin ambigüedades.</t>
    </r>
  </si>
  <si>
    <r>
      <t>CG5</t>
    </r>
    <r>
      <rPr>
        <sz val="11"/>
        <color theme="1"/>
        <rFont val="Calibri"/>
        <family val="2"/>
        <scheme val="minor"/>
      </rPr>
      <t>: Que los estudiantes posean las habilidades de aprendizaje que les permitan continuar estudiando de un modo que habrá de ser en gran medida autodirigido o autónomo.</t>
    </r>
  </si>
  <si>
    <t>Competencias Transversales</t>
  </si>
  <si>
    <r>
      <t>CT1</t>
    </r>
    <r>
      <rPr>
        <sz val="11"/>
        <color theme="1"/>
        <rFont val="Calibri"/>
        <family val="2"/>
        <scheme val="minor"/>
      </rPr>
      <t>: Capacidad para comprender los contenidos de clases magistrales, conferencias y seminarios en lengua inglesa.</t>
    </r>
  </si>
  <si>
    <r>
      <t>CT2</t>
    </r>
    <r>
      <rPr>
        <sz val="11"/>
        <color theme="1"/>
        <rFont val="Calibri"/>
        <family val="2"/>
        <scheme val="minor"/>
      </rPr>
      <t>: Capacidad para dinamizar y liderar equipos de trabajo multidisciplinares.</t>
    </r>
  </si>
  <si>
    <r>
      <t>CT3</t>
    </r>
    <r>
      <rPr>
        <sz val="11"/>
        <color theme="1"/>
        <rFont val="Calibri"/>
        <family val="2"/>
        <scheme val="minor"/>
      </rPr>
      <t>: Capacidad para adoptar soluciones creativas que satisfagan adecuadamente las diferentes necesidades planteadas.</t>
    </r>
  </si>
  <si>
    <r>
      <t>CT4</t>
    </r>
    <r>
      <rPr>
        <sz val="11"/>
        <color theme="1"/>
        <rFont val="Calibri"/>
        <family val="2"/>
        <scheme val="minor"/>
      </rPr>
      <t>: Capacidad para trabajar de forma efectiva como individuo, organizando y planificando su propio trabajo, de forma independiente o como miembro de un equipo.</t>
    </r>
  </si>
  <si>
    <r>
      <t>CT5</t>
    </r>
    <r>
      <rPr>
        <sz val="11"/>
        <color theme="1"/>
        <rFont val="Calibri"/>
        <family val="2"/>
        <scheme val="minor"/>
      </rPr>
      <t>: Capacidad para gestionar la información, identificando las fuentes necesarias, los principales tipos de documentos técnicos y científicos, de una manera adecuada y eficiente.</t>
    </r>
  </si>
  <si>
    <r>
      <t>CT6</t>
    </r>
    <r>
      <rPr>
        <sz val="11"/>
        <color theme="1"/>
        <rFont val="Calibri"/>
        <family val="2"/>
        <scheme val="minor"/>
      </rPr>
      <t>: Capacidad para emitir juicios sobre implicaciones económicas, administrativas, sociales, éticas y medioambientales ligadas a la aplicación de sus conocimientos.</t>
    </r>
  </si>
  <si>
    <r>
      <t>CT7</t>
    </r>
    <r>
      <rPr>
        <sz val="11"/>
        <color theme="1"/>
        <rFont val="Calibri"/>
        <family val="2"/>
        <scheme val="minor"/>
      </rPr>
      <t>: Capacidad para trabajar en contextos internacionales.</t>
    </r>
  </si>
  <si>
    <t>Competencias específicas de Tecnologías de Telecomunicación</t>
  </si>
  <si>
    <r>
      <t>CE1</t>
    </r>
    <r>
      <rPr>
        <sz val="11"/>
        <color theme="1"/>
        <rFont val="Calibri"/>
        <family val="2"/>
        <scheme val="minor"/>
      </rPr>
      <t>: Capacidad para aplicar métodos de la teoría de la información, la modulación adaptativa y codificación de canal, así como técnicas avanzadas de procesado digital de señal a los sistemas de comunicaciones y audiovisuales.</t>
    </r>
  </si>
  <si>
    <r>
      <t>CE2</t>
    </r>
    <r>
      <rPr>
        <sz val="11"/>
        <color theme="1"/>
        <rFont val="Calibri"/>
        <family val="2"/>
        <scheme val="minor"/>
      </rPr>
      <t>: Capacidad para desarrollar sistemas de radiocomunicaciones: diseño de antenas, equipos y subsistemas, modelado de canales, cálculo de enlaces y planificación.</t>
    </r>
  </si>
  <si>
    <r>
      <t>CE3</t>
    </r>
    <r>
      <rPr>
        <sz val="11"/>
        <color theme="1"/>
        <rFont val="Calibri"/>
        <family val="2"/>
        <scheme val="minor"/>
      </rPr>
      <t>: Capacidad para implementar sistemas por cable, línea, satélite en entornos de comunicaciones fijas y móviles.</t>
    </r>
  </si>
  <si>
    <r>
      <t>CE4</t>
    </r>
    <r>
      <rPr>
        <sz val="11"/>
        <color theme="1"/>
        <rFont val="Calibri"/>
        <family val="2"/>
        <scheme val="minor"/>
      </rPr>
      <t>: Capacidad para diseñar y dimensionar redes de transporte, difusión y distribución de señales multimedia.</t>
    </r>
  </si>
  <si>
    <r>
      <t>CE5</t>
    </r>
    <r>
      <rPr>
        <sz val="11"/>
        <color theme="1"/>
        <rFont val="Calibri"/>
        <family val="2"/>
        <scheme val="minor"/>
      </rPr>
      <t>: Capacidad para diseñar sistemas de radionavegación y de posicionamiento, así como los sistemas radar.</t>
    </r>
  </si>
  <si>
    <r>
      <t>CE6</t>
    </r>
    <r>
      <rPr>
        <sz val="11"/>
        <color theme="1"/>
        <rFont val="Calibri"/>
        <family val="2"/>
        <scheme val="minor"/>
      </rPr>
      <t>: Capacidad para modelar, diseñar, implantar, gestionar, operar, administrar y mantener redes, servicios y contenidos.</t>
    </r>
  </si>
  <si>
    <r>
      <t>CE7</t>
    </r>
    <r>
      <rPr>
        <sz val="11"/>
        <color theme="1"/>
        <rFont val="Calibri"/>
        <family val="2"/>
        <scheme val="minor"/>
      </rPr>
      <t>: Capacidad para realizar la planificación, toma de decisiones y empaquetamiento de redes, servicios y aplicaciones considerando la calidad de servicio, los costes directos y de operación, el plan de implantación, supervisión, los procedimientos de seguridad, el escalado y el mantenimiento, así como gestionar y asegurar la calidad en el proceso de desarrollo.</t>
    </r>
  </si>
  <si>
    <r>
      <t>CE8</t>
    </r>
    <r>
      <rPr>
        <sz val="11"/>
        <color theme="1"/>
        <rFont val="Calibri"/>
        <family val="2"/>
        <scheme val="minor"/>
      </rPr>
      <t>: Capacidad de comprender y saber aplicar el funcionamiento y organización de Internet, las tecnologías y protocolos de Internet de nueva generación, los modelos de componentes, software intermediario y servicios.</t>
    </r>
  </si>
  <si>
    <r>
      <t>CE9</t>
    </r>
    <r>
      <rPr>
        <sz val="11"/>
        <color theme="1"/>
        <rFont val="Calibri"/>
        <family val="2"/>
        <scheme val="minor"/>
      </rPr>
      <t>: Capacidad para resolver la convergencia, interoperabilidad y diseño de redes heterogéneas con redes locales, de acceso y troncales, así como la integración de servicios de telefonía, datos, televisión e interactivos.</t>
    </r>
  </si>
  <si>
    <r>
      <t>CE10</t>
    </r>
    <r>
      <rPr>
        <sz val="11"/>
        <color theme="1"/>
        <rFont val="Calibri"/>
        <family val="2"/>
        <scheme val="minor"/>
      </rPr>
      <t>: Capacidad para diseñar y fabricar circuitos integrados.</t>
    </r>
  </si>
  <si>
    <r>
      <t>CE11</t>
    </r>
    <r>
      <rPr>
        <sz val="11"/>
        <color theme="1"/>
        <rFont val="Calibri"/>
        <family val="2"/>
        <scheme val="minor"/>
      </rPr>
      <t>: Conocimiento de los lenguajes de descripción hardware para circuitos de alta complejidad.</t>
    </r>
  </si>
  <si>
    <r>
      <t>CE12</t>
    </r>
    <r>
      <rPr>
        <sz val="11"/>
        <color theme="1"/>
        <rFont val="Calibri"/>
        <family val="2"/>
        <scheme val="minor"/>
      </rPr>
      <t>: Capacidad para utilizar dispositivos lógicos programables, así como para diseñar sistemas electrónicos avanzados, tanto analógicos como digitales. Capacidad para diseñar componentes de comunicaciones como por ejemplo encaminadores, conmutadores, concentradores, emisores y receptores en diferentes bandas.</t>
    </r>
  </si>
  <si>
    <r>
      <t>CE13</t>
    </r>
    <r>
      <rPr>
        <sz val="11"/>
        <color theme="1"/>
        <rFont val="Calibri"/>
        <family val="2"/>
        <scheme val="minor"/>
      </rPr>
      <t>: Capacidad para aplicar conocimientos avanzados de fotónica y optoelectrónica, así como electrónica de alta frecuencia.</t>
    </r>
  </si>
  <si>
    <r>
      <t>CE14</t>
    </r>
    <r>
      <rPr>
        <sz val="11"/>
        <color theme="1"/>
        <rFont val="Calibri"/>
        <family val="2"/>
        <scheme val="minor"/>
      </rPr>
      <t>: Capacidad para desarrollar instrumentación electrónica, así como transductores, actuadores y sensores.</t>
    </r>
  </si>
  <si>
    <t>Competencias específicas de Gestión Tecnológica de Proyectos de Telecomunicación</t>
  </si>
  <si>
    <r>
      <t>CE15</t>
    </r>
    <r>
      <rPr>
        <sz val="11"/>
        <color theme="1"/>
        <rFont val="Calibri"/>
        <family val="2"/>
        <scheme val="minor"/>
      </rPr>
      <t>: Capacidad para la integración de tecnologías y sistemas propios de la Ingeniería de Telecomunicación, con carácter generalista, y en contextos más amplios y multidisciplinares como por ejemplo en bioingeniería, conversión fotovoltaica, nanotecnología, telemedicina.</t>
    </r>
  </si>
  <si>
    <r>
      <t>CE16</t>
    </r>
    <r>
      <rPr>
        <sz val="11"/>
        <color theme="1"/>
        <rFont val="Calibri"/>
        <family val="2"/>
        <scheme val="minor"/>
      </rPr>
      <t>: Capacidad para la elaboración, dirección, coordinación, y gestión técnica y económica de proyectos sobre: sistemas, redes, infraestructuras y servicios de telecomunicación, incluyendo la supervisión y coordinación de los proyectos parciales de su obra aneja; infraestructuras comunes de telecomunicación en edificios o núcleos residenciales, incluyendo los proyectos sobre hogar digital; infraestructuras de telecomunicación en transporte y medio ambiente; con sus correspondientes instalaciones de suministro de energía y evaluación de las emisiones electromagnéticas y compatibilidad electromagnética.</t>
    </r>
  </si>
  <si>
    <t>Competencias asociada al Trabajo Fin de Máster</t>
  </si>
  <si>
    <r>
      <rPr>
        <b/>
        <sz val="11"/>
        <color theme="1"/>
        <rFont val="Calibri"/>
        <family val="2"/>
        <scheme val="minor"/>
      </rPr>
      <t>CETFM</t>
    </r>
    <r>
      <rPr>
        <sz val="11"/>
        <color theme="1"/>
        <rFont val="Calibri"/>
        <family val="2"/>
        <scheme val="minor"/>
      </rPr>
      <t>: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r>
  </si>
  <si>
    <t>Competencias MUIB</t>
  </si>
  <si>
    <t xml:space="preserve">Compentecias Específicas </t>
  </si>
  <si>
    <r>
      <t>CE-MIB-1</t>
    </r>
    <r>
      <rPr>
        <sz val="11"/>
        <color theme="1"/>
        <rFont val="Calibri"/>
        <family val="2"/>
        <scheme val="minor"/>
      </rPr>
      <t xml:space="preserve"> - Utilizar el lenguaje especializado empleado en entornos biomédicos y los fundamentos de las ciencias biomédicas para su aplicación en la resolución de problemas médicos de la Ingeniería Biomédica.</t>
    </r>
  </si>
  <si>
    <r>
      <t xml:space="preserve">CE-MIB-2 </t>
    </r>
    <r>
      <rPr>
        <sz val="11"/>
        <color theme="1"/>
        <rFont val="Calibri"/>
        <family val="2"/>
        <scheme val="minor"/>
      </rPr>
      <t>- Analizar los procesos organizativos y de dirección de las empresas de ingeniería biomédica para aplicar herramientas de gestión en las distintas áreas funcionales de la misma.</t>
    </r>
  </si>
  <si>
    <r>
      <t>CE-MIB-3</t>
    </r>
    <r>
      <rPr>
        <sz val="11"/>
        <color theme="1"/>
        <rFont val="Calibri"/>
        <family val="2"/>
        <scheme val="minor"/>
      </rPr>
      <t xml:space="preserve"> - Ser capaz de aplicar los métodos y tecnologías actuales en investigación biomédica aplicadas en la prevención, diagnóstico y tratamiento de enfermedades.</t>
    </r>
  </si>
  <si>
    <r>
      <t>CE-MIB-4</t>
    </r>
    <r>
      <rPr>
        <sz val="11"/>
        <color theme="1"/>
        <rFont val="Calibri"/>
        <family val="2"/>
        <scheme val="minor"/>
      </rPr>
      <t xml:space="preserve"> - Realizar investigación, desarrollo e innovación en productos, procesos y/o métodos en ingeniería biomédica.</t>
    </r>
  </si>
  <si>
    <r>
      <t>CE-MIB-5</t>
    </r>
    <r>
      <rPr>
        <sz val="11"/>
        <color theme="1"/>
        <rFont val="Calibri"/>
        <family val="2"/>
        <scheme val="minor"/>
      </rPr>
      <t xml:space="preserve"> - Capacidad de diseñar un sistema, componente o proceso de respuesta a necesidades identificadas atendiendo a restricciones realistas considerando desde aspectos económicos y sociales hasta de seguridad o implementabilidad.</t>
    </r>
  </si>
  <si>
    <r>
      <t xml:space="preserve">CE-MIB-6 </t>
    </r>
    <r>
      <rPr>
        <sz val="11"/>
        <color theme="1"/>
        <rFont val="Calibri"/>
        <family val="2"/>
        <scheme val="minor"/>
      </rPr>
      <t>- Proyectar, realizar, presentar y defender, un proyecto de Ingeniería Biomédica original realizado en talleres de grupos enfocado a entornos profesionales de empresa, hospital o investigación.</t>
    </r>
  </si>
  <si>
    <r>
      <t>CE-MIB-7 -</t>
    </r>
    <r>
      <rPr>
        <sz val="11"/>
        <color theme="1"/>
        <rFont val="Calibri"/>
        <family val="2"/>
        <scheme val="minor"/>
      </rPr>
      <t xml:space="preserve"> Utilizar los métodos y técnicas actuales en bioinstrumentación para el análisis y diseño de sistemas avanzados de diagnóstico, terapia y monitorización de pacientes.</t>
    </r>
  </si>
  <si>
    <r>
      <t xml:space="preserve">CE-MIB-8 </t>
    </r>
    <r>
      <rPr>
        <sz val="11"/>
        <color theme="1"/>
        <rFont val="Calibri"/>
        <family val="2"/>
        <scheme val="minor"/>
      </rPr>
      <t>- Identificar y utilizar los métodos y técnicas actuales en el procesamiento de señal para el análisis y diseño de sistemas avanzados de procesamiento de señales biomédicas</t>
    </r>
  </si>
  <si>
    <r>
      <t>CE-MIB-9</t>
    </r>
    <r>
      <rPr>
        <sz val="11"/>
        <color theme="1"/>
        <rFont val="Calibri"/>
        <family val="2"/>
        <scheme val="minor"/>
      </rPr>
      <t xml:space="preserve"> - Analizar, aplicar y proponer métodos y técnicas de generación y procesamiento de imagen para el análisis, diseño e innovación de sistemas avanzados de imágenes biomédicas</t>
    </r>
  </si>
  <si>
    <r>
      <t xml:space="preserve">CE-MIB-10 </t>
    </r>
    <r>
      <rPr>
        <sz val="11"/>
        <color theme="1"/>
        <rFont val="Calibri"/>
        <family val="2"/>
        <scheme val="minor"/>
      </rPr>
      <t>- Aplicar los métodos de análisis, modelado y tecnologías más actuales para el análisis, diseño, desarrollo y evaluación de sistemas y servicios avanzados de telemedicina.</t>
    </r>
  </si>
  <si>
    <r>
      <t>CE-MIB-11</t>
    </r>
    <r>
      <rPr>
        <sz val="11"/>
        <color theme="1"/>
        <rFont val="Calibri"/>
        <family val="2"/>
        <scheme val="minor"/>
      </rPr>
      <t xml:space="preserve"> - Seleccionar y aplicar métodos avanzados de modelado para el diseño y simulación de sistemas biomédicos. CE-MIB-12 - Analizar los métodos y técnicas más actuales en la cinemática y la cinética para su aplicación en la biomecánica del ser humano.</t>
    </r>
  </si>
  <si>
    <t>HU</t>
  </si>
  <si>
    <t>Budapest University of Technology and Economics</t>
  </si>
  <si>
    <t>HU - Budapest University of Technology and Economics</t>
  </si>
  <si>
    <t>Universidad Politécnica de Puerto Rico PUPR</t>
  </si>
  <si>
    <t>PR</t>
  </si>
  <si>
    <t xml:space="preserve">Universidade de Coimbra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</si>
</sst>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1"/>
      <color theme="8" tint="-0.249977111117893"/>
      <name val="Calibri"/>
      <family val="2"/>
      <scheme val="minor"/>
    </font>
    <font>
      <b/>
      <sz val="11"/>
      <color theme="5" tint="-0.249977111117893"/>
      <name val="Calibri"/>
      <family val="2"/>
      <scheme val="minor"/>
    </font>
    <font>
      <sz val="9"/>
      <color indexed="81"/>
      <name val="Tahoma"/>
      <family val="2"/>
    </font>
    <font>
      <b/>
      <sz val="9"/>
      <color indexed="81"/>
      <name val="Tahoma"/>
      <family val="2"/>
    </font>
    <font>
      <sz val="11"/>
      <color rgb="FFC00000"/>
      <name val="Calibri"/>
      <family val="2"/>
      <scheme val="minor"/>
    </font>
    <font>
      <b/>
      <sz val="11"/>
      <color rgb="FFC00000"/>
      <name val="Calibri"/>
      <family val="2"/>
      <scheme val="minor"/>
    </font>
    <font>
      <u/>
      <sz val="9"/>
      <color indexed="81"/>
      <name val="Tahoma"/>
      <family val="2"/>
    </font>
    <font>
      <sz val="11"/>
      <color theme="1"/>
      <name val="Calibri"/>
      <family val="2"/>
      <scheme val="minor"/>
    </font>
    <font>
      <sz val="11"/>
      <color rgb="FF006100"/>
      <name val="Calibri"/>
      <family val="2"/>
      <scheme val="minor"/>
    </font>
    <font>
      <sz val="11"/>
      <color theme="0"/>
      <name val="Calibri"/>
      <family val="2"/>
      <scheme val="minor"/>
    </font>
    <font>
      <b/>
      <sz val="26"/>
      <color theme="1"/>
      <name val="Calibri"/>
      <family val="2"/>
      <scheme val="minor"/>
    </font>
    <font>
      <b/>
      <sz val="26"/>
      <color rgb="FF006100"/>
      <name val="Calibri"/>
      <family val="2"/>
      <scheme val="minor"/>
    </font>
    <font>
      <sz val="12"/>
      <color rgb="FF006100"/>
      <name val="Calibri"/>
      <family val="2"/>
      <scheme val="minor"/>
    </font>
    <font>
      <sz val="10.5"/>
      <color rgb="FF464646"/>
      <name val="Arial"/>
      <family val="2"/>
    </font>
    <font>
      <b/>
      <sz val="10.5"/>
      <color rgb="FF464646"/>
      <name val="Arial"/>
      <family val="2"/>
    </font>
    <font>
      <sz val="20"/>
      <color theme="1"/>
      <name val="Calibri"/>
      <family val="2"/>
      <scheme val="minor"/>
    </font>
    <font>
      <sz val="11"/>
      <name val="Calibri"/>
      <family val="2"/>
      <scheme val="minor"/>
    </font>
    <font>
      <sz val="11"/>
      <color rgb="FF002060"/>
      <name val="Calibri"/>
      <family val="2"/>
      <scheme val="minor"/>
    </font>
    <font>
      <b/>
      <sz val="14"/>
      <color theme="9" tint="-0.499984740745262"/>
      <name val="Calibri"/>
      <family val="2"/>
      <scheme val="minor"/>
    </font>
    <font>
      <b/>
      <sz val="22"/>
      <color theme="1"/>
      <name val="Calibri"/>
      <family val="2"/>
      <scheme val="minor"/>
    </font>
    <font>
      <u/>
      <sz val="11"/>
      <color theme="10"/>
      <name val="Calibri"/>
      <family val="2"/>
      <scheme val="minor"/>
    </font>
    <font>
      <b/>
      <sz val="48"/>
      <color rgb="FF006100"/>
      <name val="Calibri"/>
      <family val="2"/>
      <scheme val="minor"/>
    </font>
    <font>
      <b/>
      <sz val="48"/>
      <color theme="8" tint="-0.249977111117893"/>
      <name val="Calibri"/>
      <family val="2"/>
      <scheme val="minor"/>
    </font>
    <font>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5"/>
      </patternFill>
    </fill>
    <fill>
      <patternFill patternType="solid">
        <fgColor theme="9" tint="-0.24997711111789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CCCC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rgb="FFC00000"/>
      </top>
      <bottom style="thin">
        <color indexed="64"/>
      </bottom>
      <diagonal/>
    </border>
    <border>
      <left style="medium">
        <color rgb="FFC00000"/>
      </left>
      <right style="medium">
        <color indexed="64"/>
      </right>
      <top style="medium">
        <color rgb="FFC00000"/>
      </top>
      <bottom/>
      <diagonal/>
    </border>
    <border>
      <left style="medium">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indexed="64"/>
      </right>
      <top/>
      <bottom/>
      <diagonal/>
    </border>
    <border>
      <left/>
      <right style="medium">
        <color rgb="FFC00000"/>
      </right>
      <top/>
      <bottom/>
      <diagonal/>
    </border>
    <border>
      <left style="medium">
        <color rgb="FFC00000"/>
      </left>
      <right style="medium">
        <color indexed="64"/>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medium">
        <color rgb="FFC00000"/>
      </top>
      <bottom/>
      <diagonal/>
    </border>
    <border>
      <left/>
      <right style="medium">
        <color rgb="FF7030A0"/>
      </right>
      <top style="medium">
        <color rgb="FF7030A0"/>
      </top>
      <bottom/>
      <diagonal/>
    </border>
    <border>
      <left/>
      <right style="medium">
        <color rgb="FF7030A0"/>
      </right>
      <top/>
      <bottom style="medium">
        <color rgb="FF7030A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medium">
        <color rgb="FF7030A0"/>
      </left>
      <right style="thin">
        <color indexed="64"/>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top style="medium">
        <color rgb="FF7030A0"/>
      </top>
      <bottom style="thin">
        <color indexed="64"/>
      </bottom>
      <diagonal/>
    </border>
    <border>
      <left style="thin">
        <color indexed="64"/>
      </left>
      <right/>
      <top style="thin">
        <color indexed="64"/>
      </top>
      <bottom style="medium">
        <color rgb="FF7030A0"/>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medium">
        <color rgb="FF7030A0"/>
      </right>
      <top style="thin">
        <color indexed="64"/>
      </top>
      <bottom style="medium">
        <color rgb="FF7030A0"/>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C00000"/>
      </left>
      <right/>
      <top/>
      <bottom/>
      <diagonal/>
    </border>
    <border>
      <left style="thin">
        <color indexed="64"/>
      </left>
      <right style="thin">
        <color indexed="64"/>
      </right>
      <top style="medium">
        <color rgb="FFC00000"/>
      </top>
      <bottom style="medium">
        <color rgb="FFC00000"/>
      </bottom>
      <diagonal/>
    </border>
    <border>
      <left/>
      <right style="medium">
        <color rgb="FF7030A0"/>
      </right>
      <top style="medium">
        <color rgb="FF7030A0"/>
      </top>
      <bottom style="thin">
        <color indexed="64"/>
      </bottom>
      <diagonal/>
    </border>
    <border>
      <left/>
      <right style="medium">
        <color rgb="FF7030A0"/>
      </right>
      <top style="thin">
        <color indexed="64"/>
      </top>
      <bottom style="thin">
        <color indexed="64"/>
      </bottom>
      <diagonal/>
    </border>
    <border>
      <left/>
      <right style="medium">
        <color rgb="FF7030A0"/>
      </right>
      <top style="thin">
        <color indexed="64"/>
      </top>
      <bottom style="medium">
        <color rgb="FF7030A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2" fillId="9" borderId="0" applyNumberFormat="0" applyBorder="0" applyAlignment="0" applyProtection="0"/>
    <xf numFmtId="0" fontId="11" fillId="10" borderId="0" applyNumberFormat="0" applyBorder="0" applyAlignment="0" applyProtection="0"/>
    <xf numFmtId="0" fontId="24" fillId="0" borderId="0" applyNumberFormat="0" applyFill="0" applyBorder="0" applyAlignment="0" applyProtection="0"/>
  </cellStyleXfs>
  <cellXfs count="217">
    <xf numFmtId="0" fontId="0" fillId="0" borderId="0" xfId="0"/>
    <xf numFmtId="0" fontId="1" fillId="2" borderId="0" xfId="0" applyFont="1" applyFill="1"/>
    <xf numFmtId="0" fontId="0" fillId="2" borderId="0" xfId="0" applyFill="1" applyAlignment="1">
      <alignment horizontal="center"/>
    </xf>
    <xf numFmtId="0" fontId="0" fillId="2" borderId="0" xfId="0" applyFill="1" applyAlignment="1">
      <alignment horizontal="left"/>
    </xf>
    <xf numFmtId="0" fontId="1" fillId="2" borderId="0" xfId="0" applyFont="1" applyFill="1" applyAlignment="1">
      <alignment horizontal="left"/>
    </xf>
    <xf numFmtId="0" fontId="1" fillId="2" borderId="1" xfId="0" applyFont="1" applyFill="1" applyBorder="1"/>
    <xf numFmtId="0" fontId="1" fillId="2" borderId="1" xfId="0" applyFont="1" applyFill="1" applyBorder="1" applyAlignment="1">
      <alignment horizontal="center"/>
    </xf>
    <xf numFmtId="0" fontId="1" fillId="0" borderId="0" xfId="0" applyFont="1"/>
    <xf numFmtId="0" fontId="0" fillId="2" borderId="0" xfId="0" applyFill="1"/>
    <xf numFmtId="0" fontId="4" fillId="0" borderId="0" xfId="0" applyFont="1" applyAlignment="1">
      <alignment horizontal="center"/>
    </xf>
    <xf numFmtId="0" fontId="5" fillId="0" borderId="0" xfId="0" applyFont="1" applyAlignment="1">
      <alignment horizontal="center"/>
    </xf>
    <xf numFmtId="0" fontId="3" fillId="3" borderId="2" xfId="0" applyFont="1" applyFill="1" applyBorder="1"/>
    <xf numFmtId="0" fontId="0" fillId="0" borderId="0" xfId="0"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0" fillId="0" borderId="15" xfId="0" applyBorder="1"/>
    <xf numFmtId="0" fontId="8" fillId="0" borderId="0" xfId="0" applyFont="1"/>
    <xf numFmtId="0" fontId="17" fillId="0" borderId="0" xfId="0" applyFont="1" applyAlignment="1">
      <alignment horizontal="left" vertical="center" indent="2"/>
    </xf>
    <xf numFmtId="0" fontId="18" fillId="0" borderId="0" xfId="0" applyFont="1" applyAlignment="1">
      <alignment vertical="center"/>
    </xf>
    <xf numFmtId="0" fontId="18" fillId="0" borderId="0" xfId="0" applyFont="1" applyAlignment="1">
      <alignment horizontal="left" vertical="center" indent="2"/>
    </xf>
    <xf numFmtId="0" fontId="1" fillId="0" borderId="0" xfId="0" applyFont="1" applyAlignment="1">
      <alignment vertical="center"/>
    </xf>
    <xf numFmtId="0" fontId="3" fillId="3" borderId="2" xfId="0" applyFont="1" applyFill="1" applyBorder="1" applyAlignment="1">
      <alignment horizontal="center"/>
    </xf>
    <xf numFmtId="0" fontId="3" fillId="3" borderId="3" xfId="0" applyFont="1" applyFill="1" applyBorder="1"/>
    <xf numFmtId="0" fontId="2" fillId="0" borderId="0" xfId="0" applyFont="1"/>
    <xf numFmtId="0" fontId="0" fillId="12" borderId="0" xfId="0" applyFill="1" applyAlignment="1">
      <alignment horizontal="center"/>
    </xf>
    <xf numFmtId="0" fontId="0" fillId="12" borderId="0" xfId="0" applyFill="1" applyAlignment="1">
      <alignment horizontal="left"/>
    </xf>
    <xf numFmtId="0" fontId="1" fillId="12" borderId="0" xfId="0" applyFont="1" applyFill="1" applyAlignment="1">
      <alignment horizontal="left"/>
    </xf>
    <xf numFmtId="0" fontId="1" fillId="12" borderId="0" xfId="0" applyFont="1" applyFill="1" applyAlignment="1">
      <alignment horizontal="center"/>
    </xf>
    <xf numFmtId="0" fontId="5" fillId="0" borderId="6" xfId="0" applyFont="1" applyBorder="1" applyAlignment="1">
      <alignment horizontal="center"/>
    </xf>
    <xf numFmtId="0" fontId="1" fillId="2" borderId="0" xfId="0" applyFont="1" applyFill="1" applyAlignment="1">
      <alignment horizontal="center"/>
    </xf>
    <xf numFmtId="0" fontId="20" fillId="12" borderId="0" xfId="0" applyFont="1" applyFill="1" applyAlignment="1">
      <alignment horizontal="left"/>
    </xf>
    <xf numFmtId="0" fontId="20" fillId="12" borderId="0" xfId="0" applyFont="1" applyFill="1" applyAlignment="1">
      <alignment horizontal="center"/>
    </xf>
    <xf numFmtId="0" fontId="0" fillId="12" borderId="40" xfId="0" applyFill="1" applyBorder="1" applyAlignment="1">
      <alignment horizontal="center"/>
    </xf>
    <xf numFmtId="0" fontId="22" fillId="15" borderId="41" xfId="0" applyFont="1" applyFill="1" applyBorder="1" applyAlignment="1">
      <alignment horizontal="center"/>
    </xf>
    <xf numFmtId="0" fontId="3" fillId="3" borderId="14" xfId="0" applyFont="1" applyFill="1" applyBorder="1"/>
    <xf numFmtId="0" fontId="3" fillId="3" borderId="15" xfId="0" applyFont="1" applyFill="1" applyBorder="1"/>
    <xf numFmtId="0" fontId="8" fillId="0" borderId="0" xfId="0" applyFont="1" applyAlignment="1">
      <alignment horizontal="center"/>
    </xf>
    <xf numFmtId="0" fontId="3" fillId="3" borderId="15" xfId="0" applyFont="1" applyFill="1" applyBorder="1" applyAlignment="1">
      <alignment horizontal="center"/>
    </xf>
    <xf numFmtId="0" fontId="4" fillId="14" borderId="2" xfId="0" applyFont="1" applyFill="1" applyBorder="1" applyAlignment="1">
      <alignment horizontal="center"/>
    </xf>
    <xf numFmtId="0" fontId="5" fillId="13" borderId="7" xfId="0" applyFont="1" applyFill="1" applyBorder="1" applyAlignment="1">
      <alignment horizontal="center"/>
    </xf>
    <xf numFmtId="0" fontId="21" fillId="0" borderId="14"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23" fillId="14" borderId="13" xfId="0" applyFont="1" applyFill="1" applyBorder="1" applyAlignment="1" applyProtection="1">
      <alignment horizontal="center" vertical="center"/>
      <protection locked="0"/>
    </xf>
    <xf numFmtId="0" fontId="0" fillId="0" borderId="17" xfId="0" applyBorder="1" applyProtection="1">
      <protection locked="0"/>
    </xf>
    <xf numFmtId="0" fontId="0" fillId="0" borderId="18" xfId="0" applyBorder="1" applyProtection="1">
      <protection locked="0"/>
    </xf>
    <xf numFmtId="0" fontId="0" fillId="0" borderId="0" xfId="0" applyProtection="1">
      <protection locked="0"/>
    </xf>
    <xf numFmtId="0" fontId="0" fillId="12" borderId="56" xfId="0" applyFill="1" applyBorder="1"/>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0" fillId="0" borderId="26" xfId="0" applyBorder="1" applyProtection="1">
      <protection locked="0"/>
    </xf>
    <xf numFmtId="0" fontId="0" fillId="0" borderId="27" xfId="0" applyBorder="1" applyProtection="1">
      <protection locked="0"/>
    </xf>
    <xf numFmtId="0" fontId="0" fillId="0" borderId="14" xfId="0" applyBorder="1" applyProtection="1">
      <protection locked="0"/>
    </xf>
    <xf numFmtId="0" fontId="0" fillId="0" borderId="2"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0" borderId="24" xfId="0" applyBorder="1" applyProtection="1">
      <protection locked="0"/>
    </xf>
    <xf numFmtId="0" fontId="4" fillId="14" borderId="17" xfId="0" applyFont="1" applyFill="1" applyBorder="1" applyAlignment="1">
      <alignment horizontal="center"/>
    </xf>
    <xf numFmtId="0" fontId="0" fillId="16" borderId="28" xfId="0" applyFill="1" applyBorder="1" applyProtection="1">
      <protection locked="0"/>
    </xf>
    <xf numFmtId="0" fontId="0" fillId="16" borderId="15" xfId="0" applyFill="1" applyBorder="1" applyProtection="1">
      <protection locked="0"/>
    </xf>
    <xf numFmtId="0" fontId="0" fillId="16" borderId="36" xfId="0" applyFill="1" applyBorder="1" applyProtection="1">
      <protection locked="0"/>
    </xf>
    <xf numFmtId="0" fontId="0" fillId="0" borderId="63" xfId="0" applyBorder="1" applyProtection="1">
      <protection locked="0"/>
    </xf>
    <xf numFmtId="0" fontId="0" fillId="12" borderId="64" xfId="0" applyFill="1" applyBorder="1"/>
    <xf numFmtId="0" fontId="13" fillId="4" borderId="11" xfId="0" applyFont="1" applyFill="1" applyBorder="1" applyAlignment="1">
      <alignment horizontal="center"/>
    </xf>
    <xf numFmtId="0" fontId="0" fillId="14" borderId="14" xfId="0" applyFill="1" applyBorder="1" applyAlignment="1">
      <alignment horizontal="center"/>
    </xf>
    <xf numFmtId="0" fontId="0" fillId="14" borderId="16" xfId="0" applyFill="1" applyBorder="1" applyAlignment="1">
      <alignment horizontal="center"/>
    </xf>
    <xf numFmtId="0" fontId="1" fillId="2" borderId="65" xfId="0" applyFont="1" applyFill="1" applyBorder="1" applyAlignment="1" applyProtection="1">
      <alignment horizontal="center"/>
      <protection locked="0"/>
    </xf>
    <xf numFmtId="0" fontId="1" fillId="2" borderId="66" xfId="0" applyFont="1" applyFill="1" applyBorder="1" applyAlignment="1" applyProtection="1">
      <alignment horizontal="center"/>
      <protection locked="0"/>
    </xf>
    <xf numFmtId="14" fontId="27" fillId="16" borderId="28" xfId="0" applyNumberFormat="1" applyFont="1" applyFill="1" applyBorder="1" applyProtection="1">
      <protection locked="0"/>
    </xf>
    <xf numFmtId="0" fontId="20" fillId="0" borderId="26" xfId="0" applyFont="1" applyBorder="1" applyProtection="1">
      <protection locked="0"/>
    </xf>
    <xf numFmtId="0" fontId="20" fillId="0" borderId="27" xfId="0" applyFont="1" applyBorder="1" applyProtection="1">
      <protection locked="0"/>
    </xf>
    <xf numFmtId="0" fontId="24" fillId="0" borderId="2" xfId="3" applyBorder="1" applyAlignment="1" applyProtection="1">
      <alignment horizontal="center"/>
      <protection locked="0"/>
    </xf>
    <xf numFmtId="0" fontId="21" fillId="0" borderId="15"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1" fillId="0" borderId="18" xfId="0" applyFont="1" applyBorder="1" applyAlignment="1" applyProtection="1">
      <alignment horizontal="center"/>
      <protection locked="0"/>
    </xf>
    <xf numFmtId="0" fontId="0" fillId="0" borderId="67" xfId="0" applyBorder="1" applyProtection="1">
      <protection locked="0"/>
    </xf>
    <xf numFmtId="0" fontId="0" fillId="0" borderId="68" xfId="0" applyBorder="1" applyProtection="1">
      <protection locked="0"/>
    </xf>
    <xf numFmtId="0" fontId="0" fillId="16" borderId="69" xfId="0" applyFill="1" applyBorder="1" applyProtection="1">
      <protection locked="0"/>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0" fillId="6" borderId="19" xfId="0" applyFill="1" applyBorder="1" applyAlignment="1">
      <alignment horizontal="center"/>
    </xf>
    <xf numFmtId="0" fontId="0" fillId="6" borderId="0" xfId="0" applyFill="1" applyAlignment="1">
      <alignment horizontal="center"/>
    </xf>
    <xf numFmtId="0" fontId="0" fillId="6" borderId="8" xfId="0" applyFill="1" applyBorder="1" applyAlignment="1">
      <alignment horizontal="center"/>
    </xf>
    <xf numFmtId="0" fontId="1" fillId="2" borderId="20"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8" fillId="0" borderId="9" xfId="0" applyFont="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2" fillId="7" borderId="7" xfId="0" applyFont="1" applyFill="1" applyBorder="1" applyAlignment="1">
      <alignment horizontal="center"/>
    </xf>
    <xf numFmtId="0" fontId="3" fillId="2" borderId="20"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8" fillId="0" borderId="0" xfId="0" applyFont="1" applyAlignment="1">
      <alignment horizontal="center"/>
    </xf>
    <xf numFmtId="0" fontId="2" fillId="4" borderId="42" xfId="0" applyFont="1" applyFill="1" applyBorder="1" applyAlignment="1">
      <alignment horizontal="center"/>
    </xf>
    <xf numFmtId="0" fontId="2" fillId="4" borderId="43" xfId="0" applyFont="1" applyFill="1" applyBorder="1" applyAlignment="1">
      <alignment horizontal="center"/>
    </xf>
    <xf numFmtId="0" fontId="2" fillId="4" borderId="44" xfId="0" applyFont="1" applyFill="1" applyBorder="1" applyAlignment="1">
      <alignment horizontal="center"/>
    </xf>
    <xf numFmtId="0" fontId="1" fillId="5" borderId="45" xfId="0" applyFont="1" applyFill="1" applyBorder="1" applyAlignment="1" applyProtection="1">
      <alignment horizontal="center"/>
      <protection locked="0"/>
    </xf>
    <xf numFmtId="0" fontId="1" fillId="5" borderId="46" xfId="0" applyFont="1" applyFill="1" applyBorder="1" applyAlignment="1" applyProtection="1">
      <alignment horizontal="center"/>
      <protection locked="0"/>
    </xf>
    <xf numFmtId="0" fontId="1" fillId="5" borderId="47" xfId="0" applyFont="1" applyFill="1" applyBorder="1" applyAlignment="1" applyProtection="1">
      <alignment horizontal="center"/>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 fillId="3" borderId="14" xfId="0" applyFont="1" applyFill="1" applyBorder="1" applyAlignment="1">
      <alignment horizontal="center"/>
    </xf>
    <xf numFmtId="0" fontId="3" fillId="3" borderId="2" xfId="0" applyFont="1" applyFill="1" applyBorder="1" applyAlignment="1">
      <alignment horizontal="center"/>
    </xf>
    <xf numFmtId="0" fontId="0" fillId="0" borderId="48" xfId="0" applyBorder="1" applyAlignment="1">
      <alignment horizontal="center"/>
    </xf>
    <xf numFmtId="0" fontId="0" fillId="0" borderId="23" xfId="0" applyBorder="1" applyAlignment="1">
      <alignment horizontal="center"/>
    </xf>
    <xf numFmtId="0" fontId="0" fillId="0" borderId="4" xfId="0" applyBorder="1" applyAlignment="1">
      <alignment horizontal="center"/>
    </xf>
    <xf numFmtId="0" fontId="0" fillId="0" borderId="62" xfId="0" applyBorder="1" applyAlignment="1">
      <alignment horizontal="center" vertical="center"/>
    </xf>
    <xf numFmtId="0" fontId="25" fillId="9" borderId="19" xfId="1" applyFont="1" applyBorder="1" applyAlignment="1">
      <alignment horizontal="center" vertical="center"/>
    </xf>
    <xf numFmtId="0" fontId="25" fillId="9" borderId="8" xfId="1" applyFont="1" applyBorder="1" applyAlignment="1">
      <alignment horizontal="center" vertical="center"/>
    </xf>
    <xf numFmtId="0" fontId="25" fillId="9" borderId="20" xfId="1" applyFont="1" applyBorder="1" applyAlignment="1">
      <alignment horizontal="center" vertical="center"/>
    </xf>
    <xf numFmtId="0" fontId="25" fillId="9" borderId="10" xfId="1" applyFont="1" applyBorder="1" applyAlignment="1">
      <alignment horizontal="center" vertical="center"/>
    </xf>
    <xf numFmtId="0" fontId="13" fillId="11" borderId="5"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2" borderId="0" xfId="0" applyFill="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16" borderId="0" xfId="0" applyFill="1" applyAlignment="1" applyProtection="1">
      <alignment horizontal="center" vertical="center"/>
      <protection locked="0"/>
    </xf>
    <xf numFmtId="0" fontId="0" fillId="16" borderId="37" xfId="0" applyFill="1" applyBorder="1" applyAlignment="1" applyProtection="1">
      <alignment horizontal="center" vertical="center"/>
      <protection locked="0"/>
    </xf>
    <xf numFmtId="0" fontId="0" fillId="8" borderId="0" xfId="0" applyFill="1" applyAlignment="1">
      <alignment horizontal="center" vertical="center"/>
    </xf>
    <xf numFmtId="0" fontId="0" fillId="8" borderId="37" xfId="0" applyFill="1" applyBorder="1" applyAlignment="1">
      <alignment horizontal="center" vertical="center"/>
    </xf>
    <xf numFmtId="0" fontId="0" fillId="13" borderId="32" xfId="0" applyFill="1" applyBorder="1" applyAlignment="1">
      <alignment horizontal="center" vertical="center"/>
    </xf>
    <xf numFmtId="0" fontId="0" fillId="13" borderId="38" xfId="0" applyFill="1" applyBorder="1" applyAlignment="1">
      <alignment horizontal="center" vertical="center"/>
    </xf>
    <xf numFmtId="0" fontId="0" fillId="2" borderId="29" xfId="0" applyFill="1" applyBorder="1" applyAlignment="1" applyProtection="1">
      <alignment horizontal="center" vertical="center"/>
      <protection locked="0"/>
    </xf>
    <xf numFmtId="14" fontId="0" fillId="16" borderId="29" xfId="0" applyNumberFormat="1" applyFill="1" applyBorder="1" applyAlignment="1" applyProtection="1">
      <alignment horizontal="center" vertical="center"/>
      <protection locked="0"/>
    </xf>
    <xf numFmtId="0" fontId="0" fillId="8" borderId="29" xfId="0" applyFill="1" applyBorder="1" applyAlignment="1">
      <alignment horizontal="center" vertical="center"/>
    </xf>
    <xf numFmtId="0" fontId="0" fillId="13" borderId="30" xfId="0" applyFill="1" applyBorder="1" applyAlignment="1">
      <alignment horizontal="center" vertical="center"/>
    </xf>
    <xf numFmtId="0" fontId="0" fillId="16" borderId="29" xfId="0" applyFill="1" applyBorder="1" applyAlignment="1" applyProtection="1">
      <alignment horizontal="center" vertical="center"/>
      <protection locked="0"/>
    </xf>
    <xf numFmtId="0" fontId="26" fillId="5" borderId="19" xfId="0" applyFont="1" applyFill="1" applyBorder="1" applyAlignment="1">
      <alignment horizontal="center" vertical="center"/>
    </xf>
    <xf numFmtId="0" fontId="26" fillId="5" borderId="8"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8" fillId="0" borderId="20" xfId="0" applyFont="1" applyBorder="1" applyAlignment="1">
      <alignment horizont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4" fillId="14" borderId="1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5" borderId="2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22" xfId="0" applyFont="1" applyFill="1" applyBorder="1" applyAlignment="1">
      <alignment horizontal="center" vertical="center"/>
    </xf>
    <xf numFmtId="0" fontId="0" fillId="14" borderId="14" xfId="0" applyFill="1" applyBorder="1" applyAlignment="1">
      <alignment horizontal="center"/>
    </xf>
    <xf numFmtId="0" fontId="0" fillId="14" borderId="2" xfId="0" applyFill="1" applyBorder="1" applyAlignment="1">
      <alignment horizontal="center"/>
    </xf>
    <xf numFmtId="0" fontId="0" fillId="14" borderId="16" xfId="0" applyFill="1" applyBorder="1" applyAlignment="1">
      <alignment horizontal="center"/>
    </xf>
    <xf numFmtId="0" fontId="0" fillId="14" borderId="17" xfId="0" applyFill="1" applyBorder="1" applyAlignment="1">
      <alignment horizontal="center"/>
    </xf>
    <xf numFmtId="0" fontId="4" fillId="14" borderId="3" xfId="0" applyFont="1" applyFill="1" applyBorder="1" applyAlignment="1">
      <alignment horizontal="center"/>
    </xf>
    <xf numFmtId="0" fontId="4" fillId="14" borderId="60" xfId="0" applyFont="1" applyFill="1" applyBorder="1" applyAlignment="1">
      <alignment horizontal="center"/>
    </xf>
    <xf numFmtId="0" fontId="4" fillId="14" borderId="61" xfId="0" applyFont="1" applyFill="1" applyBorder="1" applyAlignment="1">
      <alignment horizontal="center"/>
    </xf>
    <xf numFmtId="0" fontId="4" fillId="14" borderId="47" xfId="0" applyFont="1" applyFill="1" applyBorder="1" applyAlignment="1">
      <alignment horizontal="center"/>
    </xf>
    <xf numFmtId="0" fontId="4" fillId="14" borderId="2" xfId="0" applyFont="1" applyFill="1" applyBorder="1" applyAlignment="1">
      <alignment horizontal="center"/>
    </xf>
    <xf numFmtId="0" fontId="20" fillId="2" borderId="45" xfId="0" applyFont="1" applyFill="1" applyBorder="1" applyAlignment="1">
      <alignment horizontal="center"/>
    </xf>
    <xf numFmtId="0" fontId="20" fillId="2" borderId="46" xfId="0" applyFont="1" applyFill="1" applyBorder="1" applyAlignment="1">
      <alignment horizontal="center"/>
    </xf>
    <xf numFmtId="0" fontId="20" fillId="2" borderId="47" xfId="0" applyFont="1" applyFill="1" applyBorder="1" applyAlignment="1">
      <alignment horizontal="center"/>
    </xf>
    <xf numFmtId="0" fontId="2" fillId="7" borderId="42" xfId="0" applyFont="1" applyFill="1" applyBorder="1" applyAlignment="1">
      <alignment horizontal="center"/>
    </xf>
    <xf numFmtId="0" fontId="2" fillId="7" borderId="43" xfId="0" applyFont="1" applyFill="1" applyBorder="1" applyAlignment="1">
      <alignment horizontal="center"/>
    </xf>
    <xf numFmtId="0" fontId="2" fillId="7" borderId="44" xfId="0" applyFont="1" applyFill="1" applyBorder="1" applyAlignment="1">
      <alignment horizontal="center"/>
    </xf>
    <xf numFmtId="0" fontId="1" fillId="6" borderId="5" xfId="0" applyFont="1" applyFill="1" applyBorder="1" applyAlignment="1">
      <alignment horizontal="center"/>
    </xf>
    <xf numFmtId="0" fontId="1" fillId="6" borderId="7" xfId="0" applyFont="1" applyFill="1" applyBorder="1" applyAlignment="1">
      <alignment horizontal="center"/>
    </xf>
    <xf numFmtId="0" fontId="3" fillId="2" borderId="20" xfId="0" applyFont="1" applyFill="1" applyBorder="1" applyAlignment="1">
      <alignment horizontal="center"/>
    </xf>
    <xf numFmtId="0" fontId="3" fillId="2" borderId="10" xfId="0" applyFont="1"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2" borderId="2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2"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12" borderId="49" xfId="0" applyFill="1" applyBorder="1" applyAlignment="1">
      <alignment horizontal="center"/>
    </xf>
    <xf numFmtId="0" fontId="0" fillId="12" borderId="50" xfId="0" applyFill="1" applyBorder="1" applyAlignment="1">
      <alignment horizontal="center"/>
    </xf>
    <xf numFmtId="0" fontId="0" fillId="12" borderId="54" xfId="0" applyFill="1" applyBorder="1" applyAlignment="1">
      <alignment horizontal="center"/>
    </xf>
    <xf numFmtId="0" fontId="0" fillId="2" borderId="5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4" fillId="10" borderId="5" xfId="2" applyFont="1" applyBorder="1" applyAlignment="1">
      <alignment horizontal="center" vertical="center"/>
    </xf>
    <xf numFmtId="0" fontId="14" fillId="10" borderId="19" xfId="2" applyFont="1" applyBorder="1" applyAlignment="1">
      <alignment horizontal="center" vertical="center"/>
    </xf>
    <xf numFmtId="0" fontId="15" fillId="9" borderId="21" xfId="1" applyFont="1" applyBorder="1" applyAlignment="1">
      <alignment horizontal="center" vertical="center"/>
    </xf>
    <xf numFmtId="0" fontId="15" fillId="9" borderId="8" xfId="1" applyFont="1" applyBorder="1" applyAlignment="1">
      <alignment horizontal="center" vertical="center"/>
    </xf>
    <xf numFmtId="0" fontId="13" fillId="11" borderId="22"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6" fillId="9" borderId="0" xfId="1" applyFont="1" applyBorder="1" applyAlignment="1">
      <alignment horizontal="center" vertical="center" wrapText="1"/>
    </xf>
    <xf numFmtId="0" fontId="16" fillId="9" borderId="8" xfId="1" applyFont="1" applyBorder="1" applyAlignment="1">
      <alignment horizontal="center" vertical="center" wrapText="1"/>
    </xf>
    <xf numFmtId="0" fontId="13" fillId="11" borderId="0" xfId="0" applyFont="1" applyFill="1" applyAlignment="1">
      <alignment horizontal="center" vertical="center" wrapText="1"/>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2" fillId="4" borderId="12" xfId="0" applyFont="1" applyFill="1" applyBorder="1" applyAlignment="1">
      <alignment horizontal="center"/>
    </xf>
    <xf numFmtId="0" fontId="2" fillId="4" borderId="13" xfId="0" applyFont="1" applyFill="1" applyBorder="1" applyAlignment="1">
      <alignment horizontal="center"/>
    </xf>
    <xf numFmtId="0" fontId="26" fillId="5" borderId="20" xfId="0" applyFont="1" applyFill="1" applyBorder="1" applyAlignment="1">
      <alignment horizontal="center" vertical="center"/>
    </xf>
    <xf numFmtId="0" fontId="26" fillId="5" borderId="10" xfId="0" applyFont="1" applyFill="1" applyBorder="1" applyAlignment="1">
      <alignment horizontal="center" vertical="center"/>
    </xf>
    <xf numFmtId="0" fontId="0" fillId="2" borderId="2" xfId="0" applyFill="1" applyBorder="1" applyAlignment="1">
      <alignment horizontal="center"/>
    </xf>
    <xf numFmtId="0" fontId="0" fillId="12" borderId="2" xfId="0" applyFill="1" applyBorder="1" applyAlignment="1">
      <alignment horizontal="center"/>
    </xf>
    <xf numFmtId="0" fontId="19" fillId="0" borderId="0" xfId="0" applyFont="1" applyAlignment="1">
      <alignment horizontal="center"/>
    </xf>
  </cellXfs>
  <cellStyles count="4">
    <cellStyle name="20% - Énfasis1" xfId="2" builtinId="30"/>
    <cellStyle name="Bueno" xfId="1" builtinId="26"/>
    <cellStyle name="Hipervínculo" xfId="3" builtinId="8"/>
    <cellStyle name="Normal" xfId="0" builtinId="0"/>
  </cellStyles>
  <dxfs count="8">
    <dxf>
      <font>
        <color rgb="FF9C0006"/>
      </font>
      <fill>
        <patternFill>
          <bgColor rgb="FFFFC7CE"/>
        </patternFill>
      </fill>
    </dxf>
    <dxf>
      <font>
        <color theme="9" tint="-0.24994659260841701"/>
      </font>
      <fill>
        <patternFill>
          <bgColor theme="9" tint="0.79998168889431442"/>
        </patternFill>
      </fill>
    </dxf>
    <dxf>
      <font>
        <color rgb="FF9C0006"/>
      </font>
      <fill>
        <patternFill>
          <bgColor rgb="FFFFC7CE"/>
        </patternFill>
      </fill>
    </dxf>
    <dxf>
      <font>
        <color rgb="FF9C0006"/>
      </font>
      <fill>
        <patternFill>
          <bgColor rgb="FFFFC7CE"/>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
  <sheetViews>
    <sheetView workbookViewId="0"/>
  </sheetViews>
  <sheetFormatPr baseColWidth="10" defaultColWidth="11.44140625" defaultRowHeight="14.4" x14ac:dyDescent="0.3"/>
  <cols>
    <col min="1" max="1" width="70.33203125" bestFit="1" customWidth="1"/>
    <col min="2" max="2" width="13.6640625" bestFit="1" customWidth="1"/>
  </cols>
  <sheetData>
    <row r="1" spans="1:6" x14ac:dyDescent="0.3">
      <c r="A1" s="6" t="s">
        <v>0</v>
      </c>
      <c r="B1" s="6" t="s">
        <v>1</v>
      </c>
      <c r="C1" s="6" t="s">
        <v>2</v>
      </c>
      <c r="D1" s="6" t="s">
        <v>3</v>
      </c>
      <c r="E1" s="6" t="s">
        <v>4</v>
      </c>
      <c r="F1" s="5" t="s">
        <v>5</v>
      </c>
    </row>
    <row r="2" spans="1:6" x14ac:dyDescent="0.3">
      <c r="A2" s="3" t="s">
        <v>6</v>
      </c>
      <c r="B2" s="2" t="s">
        <v>7</v>
      </c>
      <c r="C2" s="2">
        <v>6</v>
      </c>
      <c r="D2" s="2">
        <v>1</v>
      </c>
      <c r="E2" s="2">
        <v>1</v>
      </c>
      <c r="F2" s="2">
        <v>95000001</v>
      </c>
    </row>
    <row r="3" spans="1:6" x14ac:dyDescent="0.3">
      <c r="A3" s="3" t="s">
        <v>8</v>
      </c>
      <c r="B3" s="2" t="s">
        <v>9</v>
      </c>
      <c r="C3" s="2">
        <v>6</v>
      </c>
      <c r="D3" s="2">
        <v>1</v>
      </c>
      <c r="E3" s="2">
        <v>1</v>
      </c>
      <c r="F3" s="2">
        <v>95000002</v>
      </c>
    </row>
    <row r="4" spans="1:6" x14ac:dyDescent="0.3">
      <c r="A4" s="3" t="s">
        <v>10</v>
      </c>
      <c r="B4" s="2" t="s">
        <v>11</v>
      </c>
      <c r="C4" s="2">
        <v>6</v>
      </c>
      <c r="D4" s="2">
        <v>1</v>
      </c>
      <c r="E4" s="2">
        <v>1</v>
      </c>
      <c r="F4" s="2">
        <v>95000003</v>
      </c>
    </row>
    <row r="5" spans="1:6" x14ac:dyDescent="0.3">
      <c r="A5" s="3" t="s">
        <v>12</v>
      </c>
      <c r="B5" s="2" t="s">
        <v>13</v>
      </c>
      <c r="C5" s="2">
        <v>3</v>
      </c>
      <c r="D5" s="2">
        <v>1</v>
      </c>
      <c r="E5" s="2">
        <v>1</v>
      </c>
      <c r="F5" s="2">
        <v>95000004</v>
      </c>
    </row>
    <row r="6" spans="1:6" x14ac:dyDescent="0.3">
      <c r="A6" s="3" t="s">
        <v>14</v>
      </c>
      <c r="B6" s="2" t="s">
        <v>15</v>
      </c>
      <c r="C6" s="2">
        <v>4.5</v>
      </c>
      <c r="D6" s="2">
        <v>1</v>
      </c>
      <c r="E6" s="2">
        <v>1</v>
      </c>
      <c r="F6" s="2">
        <v>95000005</v>
      </c>
    </row>
    <row r="7" spans="1:6" x14ac:dyDescent="0.3">
      <c r="A7" s="3" t="s">
        <v>16</v>
      </c>
      <c r="B7" s="2" t="s">
        <v>17</v>
      </c>
      <c r="C7" s="2">
        <v>4.5</v>
      </c>
      <c r="D7" s="2">
        <v>2</v>
      </c>
      <c r="E7" s="2">
        <v>1</v>
      </c>
      <c r="F7" s="2">
        <v>95000006</v>
      </c>
    </row>
    <row r="8" spans="1:6" x14ac:dyDescent="0.3">
      <c r="A8" s="3" t="s">
        <v>18</v>
      </c>
      <c r="B8" s="2" t="s">
        <v>19</v>
      </c>
      <c r="C8" s="2">
        <v>6</v>
      </c>
      <c r="D8" s="2">
        <v>2</v>
      </c>
      <c r="E8" s="2">
        <v>1</v>
      </c>
      <c r="F8" s="2">
        <v>95000007</v>
      </c>
    </row>
    <row r="9" spans="1:6" x14ac:dyDescent="0.3">
      <c r="A9" s="3" t="s">
        <v>20</v>
      </c>
      <c r="B9" s="2" t="s">
        <v>21</v>
      </c>
      <c r="C9" s="2">
        <v>4.5</v>
      </c>
      <c r="D9" s="2">
        <v>1</v>
      </c>
      <c r="E9" s="2">
        <v>1</v>
      </c>
      <c r="F9" s="2">
        <v>95000008</v>
      </c>
    </row>
    <row r="10" spans="1:6" x14ac:dyDescent="0.3">
      <c r="A10" s="3" t="s">
        <v>22</v>
      </c>
      <c r="B10" s="2" t="s">
        <v>23</v>
      </c>
      <c r="C10" s="2">
        <v>4.5</v>
      </c>
      <c r="D10" s="2">
        <v>2</v>
      </c>
      <c r="E10" s="2">
        <v>1</v>
      </c>
      <c r="F10" s="2">
        <v>95000009</v>
      </c>
    </row>
    <row r="11" spans="1:6" x14ac:dyDescent="0.3">
      <c r="A11" s="3" t="s">
        <v>24</v>
      </c>
      <c r="B11" s="2" t="s">
        <v>25</v>
      </c>
      <c r="C11" s="2">
        <v>6</v>
      </c>
      <c r="D11" s="2">
        <v>2</v>
      </c>
      <c r="E11" s="2">
        <v>1</v>
      </c>
      <c r="F11" s="2">
        <v>95000010</v>
      </c>
    </row>
    <row r="12" spans="1:6" x14ac:dyDescent="0.3">
      <c r="A12" s="3" t="s">
        <v>26</v>
      </c>
      <c r="B12" s="2" t="s">
        <v>27</v>
      </c>
      <c r="C12" s="2">
        <v>4.5</v>
      </c>
      <c r="D12" s="2">
        <v>2</v>
      </c>
      <c r="E12" s="2">
        <v>1</v>
      </c>
      <c r="F12" s="2">
        <v>95000012</v>
      </c>
    </row>
    <row r="13" spans="1:6" x14ac:dyDescent="0.3">
      <c r="A13" s="3" t="s">
        <v>28</v>
      </c>
      <c r="B13" s="2" t="s">
        <v>29</v>
      </c>
      <c r="C13" s="2">
        <v>4.5</v>
      </c>
      <c r="D13" s="2">
        <v>2</v>
      </c>
      <c r="E13" s="2">
        <v>1</v>
      </c>
      <c r="F13" s="2">
        <v>95000019</v>
      </c>
    </row>
    <row r="14" spans="1:6" x14ac:dyDescent="0.3">
      <c r="A14" s="25" t="s">
        <v>30</v>
      </c>
      <c r="B14" s="24" t="s">
        <v>31</v>
      </c>
      <c r="C14" s="24">
        <v>3</v>
      </c>
      <c r="D14" s="24">
        <v>1</v>
      </c>
      <c r="E14" s="24">
        <v>2</v>
      </c>
      <c r="F14" s="24">
        <v>95000011</v>
      </c>
    </row>
    <row r="15" spans="1:6" x14ac:dyDescent="0.3">
      <c r="A15" s="25" t="s">
        <v>32</v>
      </c>
      <c r="B15" s="24" t="s">
        <v>33</v>
      </c>
      <c r="C15" s="24">
        <v>4.5</v>
      </c>
      <c r="D15" s="24">
        <v>1</v>
      </c>
      <c r="E15" s="24">
        <v>2</v>
      </c>
      <c r="F15" s="24">
        <v>95000013</v>
      </c>
    </row>
    <row r="16" spans="1:6" x14ac:dyDescent="0.3">
      <c r="A16" s="25" t="s">
        <v>34</v>
      </c>
      <c r="B16" s="24" t="s">
        <v>35</v>
      </c>
      <c r="C16" s="24">
        <v>4.5</v>
      </c>
      <c r="D16" s="24">
        <v>1</v>
      </c>
      <c r="E16" s="24">
        <v>2</v>
      </c>
      <c r="F16" s="24">
        <v>95000014</v>
      </c>
    </row>
    <row r="17" spans="1:6" x14ac:dyDescent="0.3">
      <c r="A17" s="25" t="s">
        <v>36</v>
      </c>
      <c r="B17" s="24" t="s">
        <v>37</v>
      </c>
      <c r="C17" s="24">
        <v>6</v>
      </c>
      <c r="D17" s="24">
        <v>1</v>
      </c>
      <c r="E17" s="24">
        <v>2</v>
      </c>
      <c r="F17" s="24">
        <v>95000015</v>
      </c>
    </row>
    <row r="18" spans="1:6" x14ac:dyDescent="0.3">
      <c r="A18" s="25" t="s">
        <v>38</v>
      </c>
      <c r="B18" s="24" t="s">
        <v>39</v>
      </c>
      <c r="C18" s="24">
        <v>4.5</v>
      </c>
      <c r="D18" s="24">
        <v>1</v>
      </c>
      <c r="E18" s="24">
        <v>2</v>
      </c>
      <c r="F18" s="24">
        <v>95000016</v>
      </c>
    </row>
    <row r="19" spans="1:6" x14ac:dyDescent="0.3">
      <c r="A19" s="25" t="s">
        <v>40</v>
      </c>
      <c r="B19" s="24" t="s">
        <v>41</v>
      </c>
      <c r="C19" s="24">
        <v>3</v>
      </c>
      <c r="D19" s="24">
        <v>2</v>
      </c>
      <c r="E19" s="24">
        <v>2</v>
      </c>
      <c r="F19" s="24">
        <v>95000017</v>
      </c>
    </row>
    <row r="20" spans="1:6" x14ac:dyDescent="0.3">
      <c r="A20" s="25" t="s">
        <v>42</v>
      </c>
      <c r="B20" s="24" t="s">
        <v>43</v>
      </c>
      <c r="C20" s="24">
        <v>3</v>
      </c>
      <c r="D20" s="24">
        <v>1</v>
      </c>
      <c r="E20" s="24">
        <v>2</v>
      </c>
      <c r="F20" s="24">
        <v>95000018</v>
      </c>
    </row>
    <row r="21" spans="1:6" x14ac:dyDescent="0.3">
      <c r="A21" s="25" t="s">
        <v>44</v>
      </c>
      <c r="B21" s="24" t="s">
        <v>45</v>
      </c>
      <c r="C21" s="24">
        <v>3</v>
      </c>
      <c r="D21" s="24">
        <v>2</v>
      </c>
      <c r="E21" s="24">
        <v>2</v>
      </c>
      <c r="F21" s="24">
        <v>95000020</v>
      </c>
    </row>
    <row r="22" spans="1:6" x14ac:dyDescent="0.3">
      <c r="A22" s="25" t="s">
        <v>46</v>
      </c>
      <c r="B22" s="24" t="s">
        <v>47</v>
      </c>
      <c r="C22" s="24">
        <v>6</v>
      </c>
      <c r="D22" s="24">
        <v>2</v>
      </c>
      <c r="E22" s="24">
        <v>2</v>
      </c>
      <c r="F22" s="24">
        <v>95000021</v>
      </c>
    </row>
    <row r="23" spans="1:6" x14ac:dyDescent="0.3">
      <c r="A23" s="25" t="s">
        <v>48</v>
      </c>
      <c r="B23" s="24" t="s">
        <v>49</v>
      </c>
      <c r="C23" s="24">
        <v>4.5</v>
      </c>
      <c r="D23" s="24">
        <v>2</v>
      </c>
      <c r="E23" s="24">
        <v>2</v>
      </c>
      <c r="F23" s="24">
        <v>95000022</v>
      </c>
    </row>
    <row r="24" spans="1:6" x14ac:dyDescent="0.3">
      <c r="A24" s="25" t="s">
        <v>50</v>
      </c>
      <c r="B24" s="24" t="s">
        <v>51</v>
      </c>
      <c r="C24" s="24">
        <v>6</v>
      </c>
      <c r="D24" s="24">
        <v>2</v>
      </c>
      <c r="E24" s="24">
        <v>2</v>
      </c>
      <c r="F24" s="24">
        <v>95000023</v>
      </c>
    </row>
    <row r="25" spans="1:6" x14ac:dyDescent="0.3">
      <c r="A25" s="25" t="s">
        <v>52</v>
      </c>
      <c r="B25" s="24" t="s">
        <v>53</v>
      </c>
      <c r="C25" s="24">
        <v>4.5</v>
      </c>
      <c r="D25" s="24">
        <v>2</v>
      </c>
      <c r="E25" s="24">
        <v>2</v>
      </c>
      <c r="F25" s="24">
        <v>95000024</v>
      </c>
    </row>
    <row r="26" spans="1:6" x14ac:dyDescent="0.3">
      <c r="A26" s="25" t="s">
        <v>54</v>
      </c>
      <c r="B26" s="24" t="s">
        <v>55</v>
      </c>
      <c r="C26" s="24">
        <v>3</v>
      </c>
      <c r="D26" s="24">
        <v>2</v>
      </c>
      <c r="E26" s="24">
        <v>2</v>
      </c>
      <c r="F26" s="24">
        <v>95000029</v>
      </c>
    </row>
    <row r="27" spans="1:6" x14ac:dyDescent="0.3">
      <c r="A27" s="25" t="s">
        <v>56</v>
      </c>
      <c r="B27" s="24" t="s">
        <v>57</v>
      </c>
      <c r="C27" s="24">
        <v>4.5</v>
      </c>
      <c r="D27" s="24">
        <v>1</v>
      </c>
      <c r="E27" s="24">
        <v>2</v>
      </c>
      <c r="F27" s="24">
        <v>95000077</v>
      </c>
    </row>
    <row r="28" spans="1:6" x14ac:dyDescent="0.3">
      <c r="A28" s="25" t="s">
        <v>58</v>
      </c>
      <c r="B28" s="24" t="s">
        <v>59</v>
      </c>
      <c r="C28" s="24">
        <v>4.5</v>
      </c>
      <c r="D28" s="24">
        <v>1</v>
      </c>
      <c r="E28" s="24">
        <v>2</v>
      </c>
      <c r="F28" s="24">
        <v>95000079</v>
      </c>
    </row>
    <row r="29" spans="1:6" x14ac:dyDescent="0.3">
      <c r="A29" s="25" t="s">
        <v>60</v>
      </c>
      <c r="B29" s="24" t="s">
        <v>61</v>
      </c>
      <c r="C29" s="24">
        <v>4.5</v>
      </c>
      <c r="D29" s="24">
        <v>1</v>
      </c>
      <c r="E29" s="24">
        <v>2</v>
      </c>
      <c r="F29" s="24">
        <v>95000080</v>
      </c>
    </row>
    <row r="30" spans="1:6" x14ac:dyDescent="0.3">
      <c r="A30" s="25" t="s">
        <v>62</v>
      </c>
      <c r="B30" s="24" t="s">
        <v>63</v>
      </c>
      <c r="C30" s="24">
        <v>4.5</v>
      </c>
      <c r="D30" s="24">
        <v>2</v>
      </c>
      <c r="E30" s="24">
        <v>2</v>
      </c>
      <c r="F30" s="24">
        <v>95000083</v>
      </c>
    </row>
    <row r="31" spans="1:6" x14ac:dyDescent="0.3">
      <c r="A31" s="25" t="s">
        <v>64</v>
      </c>
      <c r="B31" s="24" t="s">
        <v>65</v>
      </c>
      <c r="C31" s="24">
        <v>4.5</v>
      </c>
      <c r="D31" s="24">
        <v>2</v>
      </c>
      <c r="E31" s="24">
        <v>2</v>
      </c>
      <c r="F31" s="24">
        <v>95000086</v>
      </c>
    </row>
    <row r="32" spans="1:6" x14ac:dyDescent="0.3">
      <c r="A32" s="25" t="s">
        <v>66</v>
      </c>
      <c r="B32" s="24" t="s">
        <v>67</v>
      </c>
      <c r="C32" s="24">
        <v>4.5</v>
      </c>
      <c r="D32" s="24">
        <v>2</v>
      </c>
      <c r="E32" s="24">
        <v>2</v>
      </c>
      <c r="F32" s="24">
        <v>95000087</v>
      </c>
    </row>
    <row r="33" spans="1:6" x14ac:dyDescent="0.3">
      <c r="A33" s="25" t="s">
        <v>68</v>
      </c>
      <c r="B33" s="24" t="s">
        <v>69</v>
      </c>
      <c r="C33" s="24">
        <v>4.5</v>
      </c>
      <c r="D33" s="24">
        <v>2</v>
      </c>
      <c r="E33" s="24">
        <v>2</v>
      </c>
      <c r="F33" s="24">
        <v>95000098</v>
      </c>
    </row>
    <row r="34" spans="1:6" x14ac:dyDescent="0.3">
      <c r="A34" s="25" t="s">
        <v>70</v>
      </c>
      <c r="B34" s="24" t="s">
        <v>71</v>
      </c>
      <c r="C34" s="24">
        <v>4.5</v>
      </c>
      <c r="D34" s="24">
        <v>2</v>
      </c>
      <c r="E34" s="24">
        <v>2</v>
      </c>
      <c r="F34" s="24">
        <v>95000242</v>
      </c>
    </row>
    <row r="35" spans="1:6" x14ac:dyDescent="0.3">
      <c r="A35" s="25" t="s">
        <v>72</v>
      </c>
      <c r="B35" s="24" t="s">
        <v>73</v>
      </c>
      <c r="C35" s="24">
        <v>3</v>
      </c>
      <c r="D35" s="24">
        <v>1</v>
      </c>
      <c r="E35" s="24">
        <v>3</v>
      </c>
      <c r="F35" s="24">
        <v>95000025</v>
      </c>
    </row>
    <row r="36" spans="1:6" x14ac:dyDescent="0.3">
      <c r="A36" s="25" t="s">
        <v>74</v>
      </c>
      <c r="B36" s="24" t="s">
        <v>75</v>
      </c>
      <c r="C36" s="24">
        <v>4.5</v>
      </c>
      <c r="D36" s="24">
        <v>1</v>
      </c>
      <c r="E36" s="24">
        <v>3</v>
      </c>
      <c r="F36" s="24">
        <v>95000026</v>
      </c>
    </row>
    <row r="37" spans="1:6" x14ac:dyDescent="0.3">
      <c r="A37" s="25" t="s">
        <v>76</v>
      </c>
      <c r="B37" s="24" t="s">
        <v>77</v>
      </c>
      <c r="C37" s="24">
        <v>4.5</v>
      </c>
      <c r="D37" s="24">
        <v>1</v>
      </c>
      <c r="E37" s="24">
        <v>3</v>
      </c>
      <c r="F37" s="24">
        <v>95000027</v>
      </c>
    </row>
    <row r="38" spans="1:6" x14ac:dyDescent="0.3">
      <c r="A38" s="25" t="s">
        <v>78</v>
      </c>
      <c r="B38" s="24" t="s">
        <v>79</v>
      </c>
      <c r="C38" s="24">
        <v>6</v>
      </c>
      <c r="D38" s="24">
        <v>1</v>
      </c>
      <c r="E38" s="24">
        <v>3</v>
      </c>
      <c r="F38" s="24">
        <v>95000028</v>
      </c>
    </row>
    <row r="39" spans="1:6" x14ac:dyDescent="0.3">
      <c r="A39" s="25" t="s">
        <v>80</v>
      </c>
      <c r="B39" s="24" t="s">
        <v>81</v>
      </c>
      <c r="C39" s="24">
        <v>4.5</v>
      </c>
      <c r="D39" s="24">
        <v>1</v>
      </c>
      <c r="E39" s="24">
        <v>3</v>
      </c>
      <c r="F39" s="24">
        <v>95000030</v>
      </c>
    </row>
    <row r="40" spans="1:6" x14ac:dyDescent="0.3">
      <c r="A40" s="25" t="s">
        <v>82</v>
      </c>
      <c r="B40" s="24" t="s">
        <v>83</v>
      </c>
      <c r="C40" s="24">
        <v>4.5</v>
      </c>
      <c r="D40" s="24">
        <v>1</v>
      </c>
      <c r="E40" s="24">
        <v>3</v>
      </c>
      <c r="F40" s="24">
        <v>95000031</v>
      </c>
    </row>
    <row r="41" spans="1:6" x14ac:dyDescent="0.3">
      <c r="A41" s="25" t="s">
        <v>84</v>
      </c>
      <c r="B41" s="24" t="s">
        <v>85</v>
      </c>
      <c r="C41" s="24">
        <v>4.5</v>
      </c>
      <c r="D41" s="24">
        <v>2</v>
      </c>
      <c r="E41" s="24">
        <v>3</v>
      </c>
      <c r="F41" s="24">
        <v>95000032</v>
      </c>
    </row>
    <row r="42" spans="1:6" x14ac:dyDescent="0.3">
      <c r="A42" s="25" t="s">
        <v>86</v>
      </c>
      <c r="B42" s="24" t="s">
        <v>87</v>
      </c>
      <c r="C42" s="24">
        <v>3</v>
      </c>
      <c r="D42" s="24">
        <v>2</v>
      </c>
      <c r="E42" s="24">
        <v>3</v>
      </c>
      <c r="F42" s="24">
        <v>95000033</v>
      </c>
    </row>
    <row r="43" spans="1:6" x14ac:dyDescent="0.3">
      <c r="A43" s="25" t="s">
        <v>88</v>
      </c>
      <c r="B43" s="24" t="s">
        <v>89</v>
      </c>
      <c r="C43" s="24">
        <v>4.5</v>
      </c>
      <c r="D43" s="24">
        <v>2</v>
      </c>
      <c r="E43" s="24">
        <v>3</v>
      </c>
      <c r="F43" s="24">
        <v>95000034</v>
      </c>
    </row>
    <row r="44" spans="1:6" x14ac:dyDescent="0.3">
      <c r="A44" s="25" t="s">
        <v>90</v>
      </c>
      <c r="B44" s="24" t="s">
        <v>91</v>
      </c>
      <c r="C44" s="24">
        <v>3</v>
      </c>
      <c r="D44" s="24">
        <v>1</v>
      </c>
      <c r="E44" s="24">
        <v>3</v>
      </c>
      <c r="F44" s="24">
        <v>95000035</v>
      </c>
    </row>
    <row r="45" spans="1:6" x14ac:dyDescent="0.3">
      <c r="A45" s="25" t="s">
        <v>92</v>
      </c>
      <c r="B45" s="24" t="s">
        <v>93</v>
      </c>
      <c r="C45" s="24">
        <v>4.5</v>
      </c>
      <c r="D45" s="24">
        <v>2</v>
      </c>
      <c r="E45" s="24">
        <v>3</v>
      </c>
      <c r="F45" s="24">
        <v>95000036</v>
      </c>
    </row>
    <row r="46" spans="1:6" x14ac:dyDescent="0.3">
      <c r="A46" s="25" t="s">
        <v>94</v>
      </c>
      <c r="B46" s="24" t="s">
        <v>95</v>
      </c>
      <c r="C46" s="24">
        <v>4.5</v>
      </c>
      <c r="D46" s="24">
        <v>2</v>
      </c>
      <c r="E46" s="24">
        <v>3</v>
      </c>
      <c r="F46" s="24">
        <v>95000037</v>
      </c>
    </row>
    <row r="47" spans="1:6" x14ac:dyDescent="0.3">
      <c r="A47" s="25" t="s">
        <v>96</v>
      </c>
      <c r="B47" s="24" t="s">
        <v>97</v>
      </c>
      <c r="C47" s="24">
        <v>4.5</v>
      </c>
      <c r="D47" s="24">
        <v>2</v>
      </c>
      <c r="E47" s="24">
        <v>3</v>
      </c>
      <c r="F47" s="24">
        <v>95000038</v>
      </c>
    </row>
    <row r="48" spans="1:6" x14ac:dyDescent="0.3">
      <c r="A48" s="25" t="s">
        <v>98</v>
      </c>
      <c r="B48" s="24" t="s">
        <v>99</v>
      </c>
      <c r="C48" s="24">
        <v>4.5</v>
      </c>
      <c r="D48" s="24">
        <v>1</v>
      </c>
      <c r="E48" s="24">
        <v>3</v>
      </c>
      <c r="F48" s="24">
        <v>95000088</v>
      </c>
    </row>
    <row r="49" spans="1:6" x14ac:dyDescent="0.3">
      <c r="A49" s="25" t="s">
        <v>100</v>
      </c>
      <c r="B49" s="24" t="s">
        <v>101</v>
      </c>
      <c r="C49" s="24">
        <v>4.5</v>
      </c>
      <c r="D49" s="24">
        <v>1</v>
      </c>
      <c r="E49" s="24">
        <v>3</v>
      </c>
      <c r="F49" s="24">
        <v>95000089</v>
      </c>
    </row>
    <row r="50" spans="1:6" x14ac:dyDescent="0.3">
      <c r="A50" s="25" t="s">
        <v>102</v>
      </c>
      <c r="B50" s="24" t="s">
        <v>103</v>
      </c>
      <c r="C50" s="24">
        <v>4.5</v>
      </c>
      <c r="D50" s="24">
        <v>1</v>
      </c>
      <c r="E50" s="24">
        <v>3</v>
      </c>
      <c r="F50" s="24">
        <v>95000090</v>
      </c>
    </row>
    <row r="51" spans="1:6" x14ac:dyDescent="0.3">
      <c r="A51" s="25" t="s">
        <v>104</v>
      </c>
      <c r="B51" s="24" t="s">
        <v>105</v>
      </c>
      <c r="C51" s="24">
        <v>4.5</v>
      </c>
      <c r="D51" s="24">
        <v>2</v>
      </c>
      <c r="E51" s="24">
        <v>3</v>
      </c>
      <c r="F51" s="24">
        <v>95000092</v>
      </c>
    </row>
    <row r="52" spans="1:6" x14ac:dyDescent="0.3">
      <c r="A52" s="25" t="s">
        <v>106</v>
      </c>
      <c r="B52" s="24" t="s">
        <v>107</v>
      </c>
      <c r="C52" s="24">
        <v>4.5</v>
      </c>
      <c r="D52" s="24">
        <v>2</v>
      </c>
      <c r="E52" s="24">
        <v>3</v>
      </c>
      <c r="F52" s="24">
        <v>95000094</v>
      </c>
    </row>
    <row r="53" spans="1:6" x14ac:dyDescent="0.3">
      <c r="A53" s="25" t="s">
        <v>108</v>
      </c>
      <c r="B53" s="24" t="s">
        <v>109</v>
      </c>
      <c r="C53" s="24">
        <v>4.5</v>
      </c>
      <c r="D53" s="24">
        <v>2</v>
      </c>
      <c r="E53" s="24">
        <v>3</v>
      </c>
      <c r="F53" s="24">
        <v>95000096</v>
      </c>
    </row>
    <row r="54" spans="1:6" x14ac:dyDescent="0.3">
      <c r="A54" s="25" t="s">
        <v>110</v>
      </c>
      <c r="B54" s="24" t="s">
        <v>111</v>
      </c>
      <c r="C54" s="24">
        <v>4.5</v>
      </c>
      <c r="D54" s="24">
        <v>1</v>
      </c>
      <c r="E54" s="24">
        <v>4</v>
      </c>
      <c r="F54" s="24">
        <v>95000040</v>
      </c>
    </row>
    <row r="55" spans="1:6" x14ac:dyDescent="0.3">
      <c r="A55" s="25" t="s">
        <v>112</v>
      </c>
      <c r="B55" s="24" t="s">
        <v>113</v>
      </c>
      <c r="C55" s="24">
        <v>6</v>
      </c>
      <c r="D55" s="24">
        <v>1</v>
      </c>
      <c r="E55" s="24">
        <v>4</v>
      </c>
      <c r="F55" s="24">
        <v>95000041</v>
      </c>
    </row>
    <row r="56" spans="1:6" x14ac:dyDescent="0.3">
      <c r="A56" s="25" t="s">
        <v>114</v>
      </c>
      <c r="B56" s="24" t="s">
        <v>115</v>
      </c>
      <c r="C56" s="24">
        <v>6</v>
      </c>
      <c r="D56" s="24">
        <v>1</v>
      </c>
      <c r="E56" s="24">
        <v>4</v>
      </c>
      <c r="F56" s="24">
        <v>95000042</v>
      </c>
    </row>
    <row r="57" spans="1:6" x14ac:dyDescent="0.3">
      <c r="A57" s="25" t="s">
        <v>116</v>
      </c>
      <c r="B57" s="24" t="s">
        <v>117</v>
      </c>
      <c r="C57" s="24">
        <v>4.5</v>
      </c>
      <c r="D57" s="24">
        <v>1</v>
      </c>
      <c r="E57" s="24">
        <v>4</v>
      </c>
      <c r="F57" s="24">
        <v>95000043</v>
      </c>
    </row>
    <row r="58" spans="1:6" x14ac:dyDescent="0.3">
      <c r="A58" s="25" t="s">
        <v>118</v>
      </c>
      <c r="B58" s="24" t="s">
        <v>119</v>
      </c>
      <c r="C58" s="24">
        <v>6</v>
      </c>
      <c r="D58" s="24">
        <v>2</v>
      </c>
      <c r="E58" s="24">
        <v>4</v>
      </c>
      <c r="F58" s="24">
        <v>95000044</v>
      </c>
    </row>
    <row r="59" spans="1:6" x14ac:dyDescent="0.3">
      <c r="A59" s="25" t="s">
        <v>120</v>
      </c>
      <c r="B59" s="24" t="s">
        <v>121</v>
      </c>
      <c r="C59" s="24">
        <v>4.5</v>
      </c>
      <c r="D59" s="24">
        <v>2</v>
      </c>
      <c r="E59" s="24">
        <v>4</v>
      </c>
      <c r="F59" s="24">
        <v>95000045</v>
      </c>
    </row>
    <row r="60" spans="1:6" x14ac:dyDescent="0.3">
      <c r="A60" s="25" t="s">
        <v>122</v>
      </c>
      <c r="B60" s="24" t="s">
        <v>123</v>
      </c>
      <c r="C60" s="24">
        <v>6</v>
      </c>
      <c r="D60" s="24">
        <v>2</v>
      </c>
      <c r="E60" s="24">
        <v>4</v>
      </c>
      <c r="F60" s="24">
        <v>95000046</v>
      </c>
    </row>
    <row r="61" spans="1:6" x14ac:dyDescent="0.3">
      <c r="A61" s="25" t="s">
        <v>124</v>
      </c>
      <c r="B61" s="24" t="s">
        <v>125</v>
      </c>
      <c r="C61" s="24">
        <v>4.5</v>
      </c>
      <c r="D61" s="24">
        <v>2</v>
      </c>
      <c r="E61" s="24">
        <v>4</v>
      </c>
      <c r="F61" s="24">
        <v>95000047</v>
      </c>
    </row>
    <row r="62" spans="1:6" x14ac:dyDescent="0.3">
      <c r="A62" s="25" t="s">
        <v>126</v>
      </c>
      <c r="B62" s="24" t="s">
        <v>127</v>
      </c>
      <c r="C62" s="24">
        <v>6</v>
      </c>
      <c r="D62" s="24">
        <v>1</v>
      </c>
      <c r="E62" s="24">
        <v>4</v>
      </c>
      <c r="F62" s="24">
        <v>95000050</v>
      </c>
    </row>
    <row r="63" spans="1:6" x14ac:dyDescent="0.3">
      <c r="A63" s="25" t="s">
        <v>128</v>
      </c>
      <c r="B63" s="24" t="s">
        <v>129</v>
      </c>
      <c r="C63" s="24">
        <v>4.5</v>
      </c>
      <c r="D63" s="24">
        <v>1</v>
      </c>
      <c r="E63" s="24">
        <v>4</v>
      </c>
      <c r="F63" s="24">
        <v>95000051</v>
      </c>
    </row>
    <row r="64" spans="1:6" x14ac:dyDescent="0.3">
      <c r="A64" s="25" t="s">
        <v>130</v>
      </c>
      <c r="B64" s="24" t="s">
        <v>131</v>
      </c>
      <c r="C64" s="24">
        <v>6</v>
      </c>
      <c r="D64" s="24">
        <v>1</v>
      </c>
      <c r="E64" s="24">
        <v>4</v>
      </c>
      <c r="F64" s="24">
        <v>95000052</v>
      </c>
    </row>
    <row r="65" spans="1:6" x14ac:dyDescent="0.3">
      <c r="A65" s="25" t="s">
        <v>132</v>
      </c>
      <c r="B65" s="24" t="s">
        <v>133</v>
      </c>
      <c r="C65" s="24">
        <v>6</v>
      </c>
      <c r="D65" s="24">
        <v>1</v>
      </c>
      <c r="E65" s="24">
        <v>4</v>
      </c>
      <c r="F65" s="24">
        <v>95000053</v>
      </c>
    </row>
    <row r="66" spans="1:6" x14ac:dyDescent="0.3">
      <c r="A66" s="25" t="s">
        <v>134</v>
      </c>
      <c r="B66" s="24" t="s">
        <v>135</v>
      </c>
      <c r="C66" s="24">
        <v>4.5</v>
      </c>
      <c r="D66" s="24">
        <v>1</v>
      </c>
      <c r="E66" s="24">
        <v>4</v>
      </c>
      <c r="F66" s="24">
        <v>95000054</v>
      </c>
    </row>
    <row r="67" spans="1:6" x14ac:dyDescent="0.3">
      <c r="A67" s="25" t="s">
        <v>136</v>
      </c>
      <c r="B67" s="24" t="s">
        <v>137</v>
      </c>
      <c r="C67" s="24">
        <v>4.5</v>
      </c>
      <c r="D67" s="24">
        <v>2</v>
      </c>
      <c r="E67" s="24">
        <v>4</v>
      </c>
      <c r="F67" s="24">
        <v>95000055</v>
      </c>
    </row>
    <row r="68" spans="1:6" x14ac:dyDescent="0.3">
      <c r="A68" s="25" t="s">
        <v>138</v>
      </c>
      <c r="B68" s="24" t="s">
        <v>139</v>
      </c>
      <c r="C68" s="24">
        <v>6</v>
      </c>
      <c r="D68" s="24">
        <v>2</v>
      </c>
      <c r="E68" s="24">
        <v>4</v>
      </c>
      <c r="F68" s="24">
        <v>95000056</v>
      </c>
    </row>
    <row r="69" spans="1:6" x14ac:dyDescent="0.3">
      <c r="A69" s="25" t="s">
        <v>140</v>
      </c>
      <c r="B69" s="24" t="s">
        <v>141</v>
      </c>
      <c r="C69" s="24">
        <v>4.5</v>
      </c>
      <c r="D69" s="24">
        <v>2</v>
      </c>
      <c r="E69" s="24">
        <v>4</v>
      </c>
      <c r="F69" s="24">
        <v>95000057</v>
      </c>
    </row>
    <row r="70" spans="1:6" x14ac:dyDescent="0.3">
      <c r="A70" s="25" t="s">
        <v>142</v>
      </c>
      <c r="B70" s="24" t="s">
        <v>143</v>
      </c>
      <c r="C70" s="24">
        <v>6</v>
      </c>
      <c r="D70" s="24">
        <v>1</v>
      </c>
      <c r="E70" s="24">
        <v>4</v>
      </c>
      <c r="F70" s="24">
        <v>95000060</v>
      </c>
    </row>
    <row r="71" spans="1:6" x14ac:dyDescent="0.3">
      <c r="A71" s="25" t="s">
        <v>144</v>
      </c>
      <c r="B71" s="24" t="s">
        <v>145</v>
      </c>
      <c r="C71" s="24">
        <v>4.5</v>
      </c>
      <c r="D71" s="24">
        <v>1</v>
      </c>
      <c r="E71" s="24">
        <v>4</v>
      </c>
      <c r="F71" s="24">
        <v>95000061</v>
      </c>
    </row>
    <row r="72" spans="1:6" x14ac:dyDescent="0.3">
      <c r="A72" s="25" t="s">
        <v>146</v>
      </c>
      <c r="B72" s="24" t="s">
        <v>147</v>
      </c>
      <c r="C72" s="24">
        <v>4.5</v>
      </c>
      <c r="D72" s="24">
        <v>1</v>
      </c>
      <c r="E72" s="24">
        <v>4</v>
      </c>
      <c r="F72" s="24">
        <v>95000062</v>
      </c>
    </row>
    <row r="73" spans="1:6" x14ac:dyDescent="0.3">
      <c r="A73" s="25" t="s">
        <v>148</v>
      </c>
      <c r="B73" s="24" t="s">
        <v>149</v>
      </c>
      <c r="C73" s="24">
        <v>6</v>
      </c>
      <c r="D73" s="24">
        <v>1</v>
      </c>
      <c r="E73" s="24">
        <v>4</v>
      </c>
      <c r="F73" s="24">
        <v>95000063</v>
      </c>
    </row>
    <row r="74" spans="1:6" x14ac:dyDescent="0.3">
      <c r="A74" s="25" t="s">
        <v>150</v>
      </c>
      <c r="B74" s="24" t="s">
        <v>151</v>
      </c>
      <c r="C74" s="24">
        <v>6</v>
      </c>
      <c r="D74" s="24">
        <v>1</v>
      </c>
      <c r="E74" s="24">
        <v>4</v>
      </c>
      <c r="F74" s="24">
        <v>95000064</v>
      </c>
    </row>
    <row r="75" spans="1:6" x14ac:dyDescent="0.3">
      <c r="A75" s="25" t="s">
        <v>152</v>
      </c>
      <c r="B75" s="24" t="s">
        <v>153</v>
      </c>
      <c r="C75" s="24">
        <v>4.5</v>
      </c>
      <c r="D75" s="24">
        <v>2</v>
      </c>
      <c r="E75" s="24">
        <v>4</v>
      </c>
      <c r="F75" s="24">
        <v>95000065</v>
      </c>
    </row>
    <row r="76" spans="1:6" x14ac:dyDescent="0.3">
      <c r="A76" s="25" t="s">
        <v>154</v>
      </c>
      <c r="B76" s="24" t="s">
        <v>155</v>
      </c>
      <c r="C76" s="24">
        <v>4.5</v>
      </c>
      <c r="D76" s="24">
        <v>2</v>
      </c>
      <c r="E76" s="24">
        <v>4</v>
      </c>
      <c r="F76" s="24">
        <v>95000066</v>
      </c>
    </row>
    <row r="77" spans="1:6" x14ac:dyDescent="0.3">
      <c r="A77" s="25" t="s">
        <v>156</v>
      </c>
      <c r="B77" s="24" t="s">
        <v>157</v>
      </c>
      <c r="C77" s="24">
        <v>3</v>
      </c>
      <c r="D77" s="24">
        <v>2</v>
      </c>
      <c r="E77" s="24">
        <v>4</v>
      </c>
      <c r="F77" s="24">
        <v>95000067</v>
      </c>
    </row>
    <row r="78" spans="1:6" x14ac:dyDescent="0.3">
      <c r="A78" s="25" t="s">
        <v>158</v>
      </c>
      <c r="B78" s="24" t="s">
        <v>159</v>
      </c>
      <c r="C78" s="24">
        <v>3</v>
      </c>
      <c r="D78" s="24">
        <v>2</v>
      </c>
      <c r="E78" s="24">
        <v>4</v>
      </c>
      <c r="F78" s="24">
        <v>95000068</v>
      </c>
    </row>
    <row r="79" spans="1:6" x14ac:dyDescent="0.3">
      <c r="A79" s="25" t="s">
        <v>160</v>
      </c>
      <c r="B79" s="24" t="s">
        <v>161</v>
      </c>
      <c r="C79" s="24">
        <v>6</v>
      </c>
      <c r="D79" s="24">
        <v>1</v>
      </c>
      <c r="E79" s="24">
        <v>4</v>
      </c>
      <c r="F79" s="24">
        <v>95000070</v>
      </c>
    </row>
    <row r="80" spans="1:6" x14ac:dyDescent="0.3">
      <c r="A80" s="25" t="s">
        <v>162</v>
      </c>
      <c r="B80" s="24" t="s">
        <v>163</v>
      </c>
      <c r="C80" s="24">
        <v>6</v>
      </c>
      <c r="D80" s="24">
        <v>1</v>
      </c>
      <c r="E80" s="24">
        <v>4</v>
      </c>
      <c r="F80" s="24">
        <v>95000071</v>
      </c>
    </row>
    <row r="81" spans="1:6" x14ac:dyDescent="0.3">
      <c r="A81" s="25" t="s">
        <v>164</v>
      </c>
      <c r="B81" s="24" t="s">
        <v>165</v>
      </c>
      <c r="C81" s="24">
        <v>6</v>
      </c>
      <c r="D81" s="24">
        <v>1</v>
      </c>
      <c r="E81" s="24">
        <v>4</v>
      </c>
      <c r="F81" s="24">
        <v>95000072</v>
      </c>
    </row>
    <row r="82" spans="1:6" x14ac:dyDescent="0.3">
      <c r="A82" s="25" t="s">
        <v>166</v>
      </c>
      <c r="B82" s="24" t="s">
        <v>167</v>
      </c>
      <c r="C82" s="24">
        <v>6</v>
      </c>
      <c r="D82" s="24">
        <v>2</v>
      </c>
      <c r="E82" s="24">
        <v>4</v>
      </c>
      <c r="F82" s="24">
        <v>95000073</v>
      </c>
    </row>
    <row r="83" spans="1:6" x14ac:dyDescent="0.3">
      <c r="A83" s="25" t="s">
        <v>168</v>
      </c>
      <c r="B83" s="24" t="s">
        <v>169</v>
      </c>
      <c r="C83" s="24">
        <v>6</v>
      </c>
      <c r="D83" s="24">
        <v>2</v>
      </c>
      <c r="E83" s="24">
        <v>4</v>
      </c>
      <c r="F83" s="24">
        <v>95000074</v>
      </c>
    </row>
    <row r="84" spans="1:6" x14ac:dyDescent="0.3">
      <c r="A84" s="25" t="s">
        <v>170</v>
      </c>
      <c r="B84" s="24" t="s">
        <v>171</v>
      </c>
      <c r="C84" s="24">
        <v>6</v>
      </c>
      <c r="D84" s="24">
        <v>1</v>
      </c>
      <c r="E84" s="24">
        <v>4</v>
      </c>
      <c r="F84" s="24">
        <v>95000075</v>
      </c>
    </row>
    <row r="85" spans="1:6" x14ac:dyDescent="0.3">
      <c r="A85" s="25" t="s">
        <v>172</v>
      </c>
      <c r="B85" s="24" t="s">
        <v>173</v>
      </c>
      <c r="C85" s="24">
        <v>6</v>
      </c>
      <c r="D85" s="24">
        <v>2</v>
      </c>
      <c r="E85" s="24">
        <v>4</v>
      </c>
      <c r="F85" s="24">
        <v>95000076</v>
      </c>
    </row>
    <row r="86" spans="1:6" x14ac:dyDescent="0.3">
      <c r="A86" s="26" t="s">
        <v>174</v>
      </c>
      <c r="B86" s="27" t="s">
        <v>175</v>
      </c>
      <c r="C86" s="27">
        <v>12</v>
      </c>
      <c r="D86" s="27" t="s">
        <v>176</v>
      </c>
      <c r="E86" s="27">
        <v>4</v>
      </c>
      <c r="F86" s="27">
        <v>95000082</v>
      </c>
    </row>
    <row r="87" spans="1:6" x14ac:dyDescent="0.3">
      <c r="A87" s="25" t="s">
        <v>177</v>
      </c>
      <c r="B87" s="24" t="s">
        <v>178</v>
      </c>
      <c r="C87" s="24">
        <v>3</v>
      </c>
      <c r="D87" s="24" t="s">
        <v>179</v>
      </c>
      <c r="E87" s="24">
        <v>4</v>
      </c>
      <c r="F87" s="24">
        <v>95000190</v>
      </c>
    </row>
    <row r="88" spans="1:6" x14ac:dyDescent="0.3">
      <c r="A88" s="25" t="s">
        <v>180</v>
      </c>
      <c r="B88" s="24" t="s">
        <v>181</v>
      </c>
      <c r="C88" s="24">
        <v>3</v>
      </c>
      <c r="D88" s="24" t="s">
        <v>176</v>
      </c>
      <c r="E88" s="24">
        <v>4</v>
      </c>
      <c r="F88" s="24">
        <v>95000191</v>
      </c>
    </row>
    <row r="89" spans="1:6" x14ac:dyDescent="0.3">
      <c r="A89" s="25" t="s">
        <v>182</v>
      </c>
      <c r="B89" s="24" t="s">
        <v>183</v>
      </c>
      <c r="C89" s="24">
        <v>3</v>
      </c>
      <c r="D89" s="24">
        <v>2</v>
      </c>
      <c r="E89" s="24">
        <v>4</v>
      </c>
      <c r="F89" s="24">
        <v>95000192</v>
      </c>
    </row>
    <row r="90" spans="1:6" x14ac:dyDescent="0.3">
      <c r="A90" s="25" t="s">
        <v>184</v>
      </c>
      <c r="B90" s="24" t="s">
        <v>185</v>
      </c>
      <c r="C90" s="24">
        <v>3</v>
      </c>
      <c r="D90" s="24">
        <v>1</v>
      </c>
      <c r="E90" s="24">
        <v>4</v>
      </c>
      <c r="F90" s="24">
        <v>95000244</v>
      </c>
    </row>
    <row r="91" spans="1:6" x14ac:dyDescent="0.3">
      <c r="A91" s="25" t="s">
        <v>186</v>
      </c>
      <c r="B91" s="24" t="s">
        <v>187</v>
      </c>
      <c r="C91" s="24">
        <v>3</v>
      </c>
      <c r="D91" s="24">
        <v>1</v>
      </c>
      <c r="E91" s="24">
        <v>4</v>
      </c>
      <c r="F91" s="24">
        <v>95000246</v>
      </c>
    </row>
    <row r="92" spans="1:6" x14ac:dyDescent="0.3">
      <c r="A92" s="25" t="s">
        <v>188</v>
      </c>
      <c r="B92" s="24"/>
      <c r="C92" s="24">
        <v>3</v>
      </c>
      <c r="D92" s="24" t="s">
        <v>179</v>
      </c>
      <c r="E92" s="24">
        <v>4</v>
      </c>
      <c r="F92" s="24">
        <v>95000185</v>
      </c>
    </row>
    <row r="93" spans="1:6" x14ac:dyDescent="0.3">
      <c r="A93" s="25" t="s">
        <v>189</v>
      </c>
      <c r="B93" s="24"/>
      <c r="C93" s="24">
        <v>6</v>
      </c>
      <c r="D93" s="24" t="s">
        <v>179</v>
      </c>
      <c r="E93" s="24">
        <v>4</v>
      </c>
      <c r="F93" s="24">
        <v>95000186</v>
      </c>
    </row>
    <row r="94" spans="1:6" x14ac:dyDescent="0.3">
      <c r="A94" s="25" t="s">
        <v>190</v>
      </c>
      <c r="B94" s="24"/>
      <c r="C94" s="24">
        <v>4</v>
      </c>
      <c r="D94" s="24" t="s">
        <v>179</v>
      </c>
      <c r="E94" s="24">
        <v>4</v>
      </c>
      <c r="F94" s="24">
        <v>95000206</v>
      </c>
    </row>
    <row r="95" spans="1:6" x14ac:dyDescent="0.3">
      <c r="A95" s="25" t="s">
        <v>191</v>
      </c>
      <c r="B95" s="24"/>
      <c r="C95" s="24">
        <v>8</v>
      </c>
      <c r="D95" s="24" t="s">
        <v>179</v>
      </c>
      <c r="E95" s="24">
        <v>4</v>
      </c>
      <c r="F95" s="24">
        <v>95000207</v>
      </c>
    </row>
    <row r="96" spans="1:6" x14ac:dyDescent="0.3">
      <c r="A96" s="25" t="s">
        <v>192</v>
      </c>
      <c r="B96" s="24"/>
      <c r="C96" s="24">
        <v>4.5</v>
      </c>
      <c r="D96" s="24" t="s">
        <v>179</v>
      </c>
      <c r="E96" s="24">
        <v>4</v>
      </c>
      <c r="F96" s="24">
        <v>95000274</v>
      </c>
    </row>
    <row r="97" spans="1:6" x14ac:dyDescent="0.3">
      <c r="A97" s="25" t="s">
        <v>193</v>
      </c>
      <c r="B97" s="24"/>
      <c r="C97" s="24">
        <v>2</v>
      </c>
      <c r="D97" s="24" t="s">
        <v>179</v>
      </c>
      <c r="E97" s="24">
        <v>4</v>
      </c>
      <c r="F97" s="24">
        <v>95000275</v>
      </c>
    </row>
    <row r="98" spans="1:6" x14ac:dyDescent="0.3">
      <c r="A98" s="25" t="s">
        <v>194</v>
      </c>
      <c r="B98" s="24"/>
      <c r="C98" s="24">
        <v>1</v>
      </c>
      <c r="D98" s="24" t="s">
        <v>179</v>
      </c>
      <c r="E98" s="24">
        <v>4</v>
      </c>
      <c r="F98" s="24">
        <v>95000276</v>
      </c>
    </row>
  </sheetData>
  <autoFilter ref="A1:F98" xr:uid="{00000000-0009-0000-0000-000000000000}">
    <sortState xmlns:xlrd2="http://schemas.microsoft.com/office/spreadsheetml/2017/richdata2" ref="A2:F98">
      <sortCondition ref="E1:E98"/>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9"/>
  <sheetViews>
    <sheetView workbookViewId="0">
      <selection activeCell="A4" sqref="A4"/>
    </sheetView>
  </sheetViews>
  <sheetFormatPr baseColWidth="10" defaultColWidth="11.44140625" defaultRowHeight="14.4" x14ac:dyDescent="0.3"/>
  <sheetData>
    <row r="1" spans="1:4" ht="25.8" x14ac:dyDescent="0.5">
      <c r="A1" s="216" t="s">
        <v>869</v>
      </c>
      <c r="B1" s="216"/>
      <c r="C1" s="216"/>
      <c r="D1" s="216"/>
    </row>
    <row r="3" spans="1:4" x14ac:dyDescent="0.3">
      <c r="A3" s="19" t="s">
        <v>870</v>
      </c>
    </row>
    <row r="4" spans="1:4" x14ac:dyDescent="0.3">
      <c r="A4" s="17" t="s">
        <v>871</v>
      </c>
    </row>
    <row r="5" spans="1:4" x14ac:dyDescent="0.3">
      <c r="A5" s="17" t="s">
        <v>872</v>
      </c>
    </row>
    <row r="6" spans="1:4" x14ac:dyDescent="0.3">
      <c r="A6" s="17" t="s">
        <v>873</v>
      </c>
    </row>
    <row r="7" spans="1:4" x14ac:dyDescent="0.3">
      <c r="A7" s="17" t="s">
        <v>874</v>
      </c>
    </row>
    <row r="8" spans="1:4" x14ac:dyDescent="0.3">
      <c r="A8" s="17" t="s">
        <v>875</v>
      </c>
    </row>
    <row r="9" spans="1:4" x14ac:dyDescent="0.3">
      <c r="A9" s="17" t="s">
        <v>876</v>
      </c>
    </row>
    <row r="10" spans="1:4" x14ac:dyDescent="0.3">
      <c r="A10" s="17" t="s">
        <v>877</v>
      </c>
    </row>
    <row r="11" spans="1:4" x14ac:dyDescent="0.3">
      <c r="A11" s="17" t="s">
        <v>878</v>
      </c>
    </row>
    <row r="12" spans="1:4" x14ac:dyDescent="0.3">
      <c r="A12" s="17" t="s">
        <v>879</v>
      </c>
    </row>
    <row r="13" spans="1:4" x14ac:dyDescent="0.3">
      <c r="A13" s="17" t="s">
        <v>880</v>
      </c>
    </row>
    <row r="14" spans="1:4" x14ac:dyDescent="0.3">
      <c r="A14" s="17" t="s">
        <v>881</v>
      </c>
    </row>
    <row r="15" spans="1:4" x14ac:dyDescent="0.3">
      <c r="A15" s="17" t="s">
        <v>882</v>
      </c>
    </row>
    <row r="16" spans="1:4" x14ac:dyDescent="0.3">
      <c r="A16" s="17" t="s">
        <v>883</v>
      </c>
    </row>
    <row r="18" spans="1:1" x14ac:dyDescent="0.3">
      <c r="A18" s="19" t="s">
        <v>884</v>
      </c>
    </row>
    <row r="19" spans="1:1" x14ac:dyDescent="0.3">
      <c r="A19" s="19" t="s">
        <v>885</v>
      </c>
    </row>
    <row r="20" spans="1:1" x14ac:dyDescent="0.3">
      <c r="A20" s="18" t="s">
        <v>886</v>
      </c>
    </row>
    <row r="21" spans="1:1" x14ac:dyDescent="0.3">
      <c r="A21" s="18" t="s">
        <v>887</v>
      </c>
    </row>
    <row r="22" spans="1:1" x14ac:dyDescent="0.3">
      <c r="A22" s="18" t="s">
        <v>888</v>
      </c>
    </row>
    <row r="23" spans="1:1" x14ac:dyDescent="0.3">
      <c r="A23" s="18" t="s">
        <v>889</v>
      </c>
    </row>
    <row r="24" spans="1:1" x14ac:dyDescent="0.3">
      <c r="A24" s="18" t="s">
        <v>890</v>
      </c>
    </row>
    <row r="26" spans="1:1" x14ac:dyDescent="0.3">
      <c r="A26" s="19" t="s">
        <v>891</v>
      </c>
    </row>
    <row r="27" spans="1:1" x14ac:dyDescent="0.3">
      <c r="A27" s="18" t="s">
        <v>892</v>
      </c>
    </row>
    <row r="28" spans="1:1" x14ac:dyDescent="0.3">
      <c r="A28" s="18" t="s">
        <v>893</v>
      </c>
    </row>
    <row r="29" spans="1:1" x14ac:dyDescent="0.3">
      <c r="A29" s="18" t="s">
        <v>894</v>
      </c>
    </row>
    <row r="30" spans="1:1" x14ac:dyDescent="0.3">
      <c r="A30" s="18" t="s">
        <v>895</v>
      </c>
    </row>
    <row r="31" spans="1:1" x14ac:dyDescent="0.3">
      <c r="A31" s="18" t="s">
        <v>896</v>
      </c>
    </row>
    <row r="32" spans="1:1" x14ac:dyDescent="0.3">
      <c r="A32" s="18" t="s">
        <v>897</v>
      </c>
    </row>
    <row r="33" spans="1:1" x14ac:dyDescent="0.3">
      <c r="A33" s="18" t="s">
        <v>898</v>
      </c>
    </row>
    <row r="34" spans="1:1" x14ac:dyDescent="0.3">
      <c r="A34" s="18" t="s">
        <v>899</v>
      </c>
    </row>
    <row r="35" spans="1:1" x14ac:dyDescent="0.3">
      <c r="A35" s="18" t="s">
        <v>900</v>
      </c>
    </row>
    <row r="36" spans="1:1" x14ac:dyDescent="0.3">
      <c r="A36" s="18" t="s">
        <v>901</v>
      </c>
    </row>
    <row r="37" spans="1:1" x14ac:dyDescent="0.3">
      <c r="A37" s="18" t="s">
        <v>902</v>
      </c>
    </row>
    <row r="38" spans="1:1" x14ac:dyDescent="0.3">
      <c r="A38" s="18" t="s">
        <v>903</v>
      </c>
    </row>
    <row r="39" spans="1:1" x14ac:dyDescent="0.3">
      <c r="A39" s="18" t="s">
        <v>904</v>
      </c>
    </row>
    <row r="40" spans="1:1" x14ac:dyDescent="0.3">
      <c r="A40" s="18" t="s">
        <v>905</v>
      </c>
    </row>
    <row r="41" spans="1:1" x14ac:dyDescent="0.3">
      <c r="A41" s="18" t="s">
        <v>906</v>
      </c>
    </row>
    <row r="43" spans="1:1" x14ac:dyDescent="0.3">
      <c r="A43" s="19" t="s">
        <v>907</v>
      </c>
    </row>
    <row r="44" spans="1:1" x14ac:dyDescent="0.3">
      <c r="A44" s="20" t="s">
        <v>908</v>
      </c>
    </row>
    <row r="45" spans="1:1" x14ac:dyDescent="0.3">
      <c r="A45" s="20" t="s">
        <v>909</v>
      </c>
    </row>
    <row r="46" spans="1:1" x14ac:dyDescent="0.3">
      <c r="A46" s="20" t="s">
        <v>910</v>
      </c>
    </row>
    <row r="47" spans="1:1" x14ac:dyDescent="0.3">
      <c r="A47" s="20" t="s">
        <v>911</v>
      </c>
    </row>
    <row r="48" spans="1:1" x14ac:dyDescent="0.3">
      <c r="A48" s="20" t="s">
        <v>912</v>
      </c>
    </row>
    <row r="49" spans="1:1" x14ac:dyDescent="0.3">
      <c r="A49" s="20" t="s">
        <v>913</v>
      </c>
    </row>
    <row r="51" spans="1:1" x14ac:dyDescent="0.3">
      <c r="A51" s="19" t="s">
        <v>914</v>
      </c>
    </row>
    <row r="52" spans="1:1" x14ac:dyDescent="0.3">
      <c r="A52" s="20" t="s">
        <v>915</v>
      </c>
    </row>
    <row r="53" spans="1:1" x14ac:dyDescent="0.3">
      <c r="A53" s="20" t="s">
        <v>916</v>
      </c>
    </row>
    <row r="54" spans="1:1" x14ac:dyDescent="0.3">
      <c r="A54" s="20" t="s">
        <v>917</v>
      </c>
    </row>
    <row r="55" spans="1:1" x14ac:dyDescent="0.3">
      <c r="A55" s="20" t="s">
        <v>918</v>
      </c>
    </row>
    <row r="56" spans="1:1" x14ac:dyDescent="0.3">
      <c r="A56" s="20" t="s">
        <v>919</v>
      </c>
    </row>
    <row r="57" spans="1:1" x14ac:dyDescent="0.3">
      <c r="A57" s="20" t="s">
        <v>920</v>
      </c>
    </row>
    <row r="58" spans="1:1" x14ac:dyDescent="0.3">
      <c r="A58" s="20" t="s">
        <v>921</v>
      </c>
    </row>
    <row r="60" spans="1:1" x14ac:dyDescent="0.3">
      <c r="A60" s="19" t="s">
        <v>922</v>
      </c>
    </row>
    <row r="61" spans="1:1" x14ac:dyDescent="0.3">
      <c r="A61" s="20" t="s">
        <v>923</v>
      </c>
    </row>
    <row r="62" spans="1:1" x14ac:dyDescent="0.3">
      <c r="A62" s="20" t="s">
        <v>924</v>
      </c>
    </row>
    <row r="63" spans="1:1" x14ac:dyDescent="0.3">
      <c r="A63" s="20" t="s">
        <v>925</v>
      </c>
    </row>
    <row r="64" spans="1:1" x14ac:dyDescent="0.3">
      <c r="A64" s="20" t="s">
        <v>926</v>
      </c>
    </row>
    <row r="65" spans="1:1" x14ac:dyDescent="0.3">
      <c r="A65" s="20" t="s">
        <v>927</v>
      </c>
    </row>
    <row r="66" spans="1:1" x14ac:dyDescent="0.3">
      <c r="A66" s="20" t="s">
        <v>928</v>
      </c>
    </row>
    <row r="67" spans="1:1" x14ac:dyDescent="0.3">
      <c r="A67" s="20" t="s">
        <v>929</v>
      </c>
    </row>
    <row r="68" spans="1:1" x14ac:dyDescent="0.3">
      <c r="A68" s="20" t="s">
        <v>930</v>
      </c>
    </row>
    <row r="69" spans="1:1" x14ac:dyDescent="0.3">
      <c r="A69" s="20" t="s">
        <v>931</v>
      </c>
    </row>
    <row r="71" spans="1:1" x14ac:dyDescent="0.3">
      <c r="A71" s="19" t="s">
        <v>932</v>
      </c>
    </row>
    <row r="72" spans="1:1" x14ac:dyDescent="0.3">
      <c r="A72" s="20" t="s">
        <v>933</v>
      </c>
    </row>
    <row r="73" spans="1:1" x14ac:dyDescent="0.3">
      <c r="A73" s="20" t="s">
        <v>934</v>
      </c>
    </row>
    <row r="74" spans="1:1" x14ac:dyDescent="0.3">
      <c r="A74" s="20" t="s">
        <v>935</v>
      </c>
    </row>
    <row r="75" spans="1:1" x14ac:dyDescent="0.3">
      <c r="A75" s="20" t="s">
        <v>936</v>
      </c>
    </row>
    <row r="76" spans="1:1" x14ac:dyDescent="0.3">
      <c r="A76" s="20" t="s">
        <v>937</v>
      </c>
    </row>
    <row r="78" spans="1:1" x14ac:dyDescent="0.3">
      <c r="A78" s="19" t="s">
        <v>938</v>
      </c>
    </row>
    <row r="79" spans="1:1" x14ac:dyDescent="0.3">
      <c r="A79" s="20" t="s">
        <v>939</v>
      </c>
    </row>
  </sheetData>
  <mergeCells count="1">
    <mergeCell ref="A1:D1"/>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9"/>
  <sheetViews>
    <sheetView workbookViewId="0">
      <selection activeCell="A4" sqref="A4"/>
    </sheetView>
  </sheetViews>
  <sheetFormatPr baseColWidth="10" defaultColWidth="11.44140625" defaultRowHeight="14.4" x14ac:dyDescent="0.3"/>
  <sheetData>
    <row r="1" spans="1:4" ht="25.8" x14ac:dyDescent="0.5">
      <c r="A1" s="216" t="s">
        <v>940</v>
      </c>
      <c r="B1" s="216"/>
      <c r="C1" s="216"/>
      <c r="D1" s="216"/>
    </row>
    <row r="3" spans="1:4" x14ac:dyDescent="0.3">
      <c r="A3" s="19" t="s">
        <v>870</v>
      </c>
    </row>
    <row r="4" spans="1:4" x14ac:dyDescent="0.3">
      <c r="A4" s="20" t="s">
        <v>941</v>
      </c>
    </row>
    <row r="5" spans="1:4" x14ac:dyDescent="0.3">
      <c r="A5" s="20" t="s">
        <v>942</v>
      </c>
    </row>
    <row r="6" spans="1:4" x14ac:dyDescent="0.3">
      <c r="A6" s="20" t="s">
        <v>943</v>
      </c>
    </row>
    <row r="7" spans="1:4" x14ac:dyDescent="0.3">
      <c r="A7" s="20" t="s">
        <v>944</v>
      </c>
    </row>
    <row r="8" spans="1:4" x14ac:dyDescent="0.3">
      <c r="A8" s="20" t="s">
        <v>945</v>
      </c>
    </row>
    <row r="9" spans="1:4" x14ac:dyDescent="0.3">
      <c r="A9" s="20" t="s">
        <v>946</v>
      </c>
    </row>
    <row r="10" spans="1:4" x14ac:dyDescent="0.3">
      <c r="A10" s="20" t="s">
        <v>947</v>
      </c>
    </row>
    <row r="11" spans="1:4" x14ac:dyDescent="0.3">
      <c r="A11" s="20" t="s">
        <v>948</v>
      </c>
    </row>
    <row r="12" spans="1:4" x14ac:dyDescent="0.3">
      <c r="A12" s="20" t="s">
        <v>949</v>
      </c>
    </row>
    <row r="13" spans="1:4" x14ac:dyDescent="0.3">
      <c r="A13" s="20" t="s">
        <v>950</v>
      </c>
    </row>
    <row r="14" spans="1:4" x14ac:dyDescent="0.3">
      <c r="A14" s="20" t="s">
        <v>951</v>
      </c>
    </row>
    <row r="15" spans="1:4" x14ac:dyDescent="0.3">
      <c r="A15" s="20" t="s">
        <v>952</v>
      </c>
    </row>
    <row r="16" spans="1:4" x14ac:dyDescent="0.3">
      <c r="A16" s="20" t="s">
        <v>953</v>
      </c>
    </row>
    <row r="17" spans="1:1" x14ac:dyDescent="0.3">
      <c r="A17" s="20" t="s">
        <v>954</v>
      </c>
    </row>
    <row r="18" spans="1:1" x14ac:dyDescent="0.3">
      <c r="A18" s="20" t="s">
        <v>955</v>
      </c>
    </row>
    <row r="19" spans="1:1" x14ac:dyDescent="0.3">
      <c r="A19" s="20" t="s">
        <v>956</v>
      </c>
    </row>
    <row r="20" spans="1:1" x14ac:dyDescent="0.3">
      <c r="A20" s="20" t="s">
        <v>957</v>
      </c>
    </row>
    <row r="21" spans="1:1" x14ac:dyDescent="0.3">
      <c r="A21" s="20" t="s">
        <v>958</v>
      </c>
    </row>
    <row r="22" spans="1:1" x14ac:dyDescent="0.3">
      <c r="A22" s="20" t="s">
        <v>959</v>
      </c>
    </row>
    <row r="24" spans="1:1" x14ac:dyDescent="0.3">
      <c r="A24" s="19" t="s">
        <v>884</v>
      </c>
    </row>
    <row r="25" spans="1:1" x14ac:dyDescent="0.3">
      <c r="A25" s="19" t="s">
        <v>960</v>
      </c>
    </row>
    <row r="26" spans="1:1" x14ac:dyDescent="0.3">
      <c r="A26" s="20" t="s">
        <v>961</v>
      </c>
    </row>
    <row r="27" spans="1:1" x14ac:dyDescent="0.3">
      <c r="A27" s="20" t="s">
        <v>962</v>
      </c>
    </row>
    <row r="28" spans="1:1" x14ac:dyDescent="0.3">
      <c r="A28" s="20" t="s">
        <v>963</v>
      </c>
    </row>
    <row r="29" spans="1:1" x14ac:dyDescent="0.3">
      <c r="A29" s="20" t="s">
        <v>964</v>
      </c>
    </row>
    <row r="30" spans="1:1" x14ac:dyDescent="0.3">
      <c r="A30" s="20" t="s">
        <v>965</v>
      </c>
    </row>
    <row r="31" spans="1:1" x14ac:dyDescent="0.3">
      <c r="A31" s="20" t="s">
        <v>966</v>
      </c>
    </row>
    <row r="32" spans="1:1" x14ac:dyDescent="0.3">
      <c r="A32" s="20" t="s">
        <v>967</v>
      </c>
    </row>
    <row r="33" spans="1:1" x14ac:dyDescent="0.3">
      <c r="A33" s="20" t="s">
        <v>968</v>
      </c>
    </row>
    <row r="34" spans="1:1" x14ac:dyDescent="0.3">
      <c r="A34" s="20" t="s">
        <v>969</v>
      </c>
    </row>
    <row r="35" spans="1:1" x14ac:dyDescent="0.3">
      <c r="A35" s="20" t="s">
        <v>970</v>
      </c>
    </row>
    <row r="36" spans="1:1" x14ac:dyDescent="0.3">
      <c r="A36" s="20" t="s">
        <v>971</v>
      </c>
    </row>
    <row r="37" spans="1:1" x14ac:dyDescent="0.3">
      <c r="A37" s="20" t="s">
        <v>972</v>
      </c>
    </row>
    <row r="38" spans="1:1" x14ac:dyDescent="0.3">
      <c r="A38" s="20" t="s">
        <v>973</v>
      </c>
    </row>
    <row r="39" spans="1:1" x14ac:dyDescent="0.3">
      <c r="A39" s="20" t="s">
        <v>974</v>
      </c>
    </row>
    <row r="40" spans="1:1" x14ac:dyDescent="0.3">
      <c r="A40" s="20" t="s">
        <v>975</v>
      </c>
    </row>
    <row r="41" spans="1:1" x14ac:dyDescent="0.3">
      <c r="A41" s="20" t="s">
        <v>976</v>
      </c>
    </row>
    <row r="42" spans="1:1" x14ac:dyDescent="0.3">
      <c r="A42" s="20" t="s">
        <v>977</v>
      </c>
    </row>
    <row r="43" spans="1:1" x14ac:dyDescent="0.3">
      <c r="A43" s="20" t="s">
        <v>978</v>
      </c>
    </row>
    <row r="44" spans="1:1" x14ac:dyDescent="0.3">
      <c r="A44" s="20" t="s">
        <v>979</v>
      </c>
    </row>
    <row r="45" spans="1:1" x14ac:dyDescent="0.3">
      <c r="A45" s="20" t="s">
        <v>980</v>
      </c>
    </row>
    <row r="46" spans="1:1" x14ac:dyDescent="0.3">
      <c r="A46" s="20" t="s">
        <v>981</v>
      </c>
    </row>
    <row r="47" spans="1:1" x14ac:dyDescent="0.3">
      <c r="A47" s="20" t="s">
        <v>982</v>
      </c>
    </row>
    <row r="48" spans="1:1" x14ac:dyDescent="0.3">
      <c r="A48" s="20" t="s">
        <v>983</v>
      </c>
    </row>
    <row r="49" spans="1:1" x14ac:dyDescent="0.3">
      <c r="A49" s="20" t="s">
        <v>984</v>
      </c>
    </row>
    <row r="50" spans="1:1" x14ac:dyDescent="0.3">
      <c r="A50" s="20" t="s">
        <v>985</v>
      </c>
    </row>
    <row r="51" spans="1:1" x14ac:dyDescent="0.3">
      <c r="A51" s="20" t="s">
        <v>986</v>
      </c>
    </row>
    <row r="52" spans="1:1" x14ac:dyDescent="0.3">
      <c r="A52" s="20" t="s">
        <v>987</v>
      </c>
    </row>
    <row r="53" spans="1:1" x14ac:dyDescent="0.3">
      <c r="A53" s="20" t="s">
        <v>988</v>
      </c>
    </row>
    <row r="54" spans="1:1" x14ac:dyDescent="0.3">
      <c r="A54" s="20" t="s">
        <v>989</v>
      </c>
    </row>
    <row r="55" spans="1:1" x14ac:dyDescent="0.3">
      <c r="A55" s="20" t="s">
        <v>990</v>
      </c>
    </row>
    <row r="56" spans="1:1" x14ac:dyDescent="0.3">
      <c r="A56" s="20" t="s">
        <v>991</v>
      </c>
    </row>
    <row r="57" spans="1:1" x14ac:dyDescent="0.3">
      <c r="A57" s="20" t="s">
        <v>992</v>
      </c>
    </row>
    <row r="58" spans="1:1" x14ac:dyDescent="0.3">
      <c r="A58" s="20" t="s">
        <v>993</v>
      </c>
    </row>
    <row r="59" spans="1:1" x14ac:dyDescent="0.3">
      <c r="A59" s="20" t="s">
        <v>994</v>
      </c>
    </row>
    <row r="60" spans="1:1" x14ac:dyDescent="0.3">
      <c r="A60" s="20" t="s">
        <v>995</v>
      </c>
    </row>
    <row r="61" spans="1:1" x14ac:dyDescent="0.3">
      <c r="A61" s="20" t="s">
        <v>996</v>
      </c>
    </row>
    <row r="62" spans="1:1" x14ac:dyDescent="0.3">
      <c r="A62" s="20" t="s">
        <v>997</v>
      </c>
    </row>
    <row r="63" spans="1:1" x14ac:dyDescent="0.3">
      <c r="A63" s="20" t="s">
        <v>998</v>
      </c>
    </row>
    <row r="64" spans="1:1" x14ac:dyDescent="0.3">
      <c r="A64" s="20" t="s">
        <v>999</v>
      </c>
    </row>
    <row r="65" spans="1:1" x14ac:dyDescent="0.3">
      <c r="A65" s="20" t="s">
        <v>1000</v>
      </c>
    </row>
    <row r="66" spans="1:1" x14ac:dyDescent="0.3">
      <c r="A66" s="20" t="s">
        <v>1001</v>
      </c>
    </row>
    <row r="67" spans="1:1" x14ac:dyDescent="0.3">
      <c r="A67" s="20" t="s">
        <v>1002</v>
      </c>
    </row>
    <row r="68" spans="1:1" x14ac:dyDescent="0.3">
      <c r="A68" s="20" t="s">
        <v>1003</v>
      </c>
    </row>
    <row r="69" spans="1:1" x14ac:dyDescent="0.3">
      <c r="A69" s="20" t="s">
        <v>1004</v>
      </c>
    </row>
    <row r="70" spans="1:1" x14ac:dyDescent="0.3">
      <c r="A70" s="20" t="s">
        <v>1005</v>
      </c>
    </row>
    <row r="71" spans="1:1" x14ac:dyDescent="0.3">
      <c r="A71" s="20" t="s">
        <v>1006</v>
      </c>
    </row>
    <row r="72" spans="1:1" x14ac:dyDescent="0.3">
      <c r="A72" s="20" t="s">
        <v>1007</v>
      </c>
    </row>
    <row r="73" spans="1:1" x14ac:dyDescent="0.3">
      <c r="A73" s="20" t="s">
        <v>1008</v>
      </c>
    </row>
    <row r="74" spans="1:1" x14ac:dyDescent="0.3">
      <c r="A74" s="20" t="s">
        <v>1009</v>
      </c>
    </row>
    <row r="75" spans="1:1" x14ac:dyDescent="0.3">
      <c r="A75" s="20" t="s">
        <v>1010</v>
      </c>
    </row>
    <row r="76" spans="1:1" x14ac:dyDescent="0.3">
      <c r="A76" s="20" t="s">
        <v>1011</v>
      </c>
    </row>
    <row r="77" spans="1:1" x14ac:dyDescent="0.3">
      <c r="A77" s="20" t="s">
        <v>1012</v>
      </c>
    </row>
    <row r="78" spans="1:1" x14ac:dyDescent="0.3">
      <c r="A78" s="20" t="s">
        <v>1013</v>
      </c>
    </row>
    <row r="79" spans="1:1" x14ac:dyDescent="0.3">
      <c r="A79" s="20" t="s">
        <v>1014</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7"/>
  <sheetViews>
    <sheetView workbookViewId="0">
      <selection activeCell="A4" sqref="A4"/>
    </sheetView>
  </sheetViews>
  <sheetFormatPr baseColWidth="10" defaultColWidth="11.44140625" defaultRowHeight="14.4" x14ac:dyDescent="0.3"/>
  <sheetData>
    <row r="1" spans="1:4" ht="25.8" x14ac:dyDescent="0.5">
      <c r="A1" s="216" t="s">
        <v>1015</v>
      </c>
      <c r="B1" s="216"/>
      <c r="C1" s="216"/>
      <c r="D1" s="216"/>
    </row>
    <row r="3" spans="1:4" x14ac:dyDescent="0.3">
      <c r="A3" s="19" t="s">
        <v>870</v>
      </c>
    </row>
    <row r="4" spans="1:4" x14ac:dyDescent="0.3">
      <c r="A4" t="s">
        <v>1016</v>
      </c>
    </row>
    <row r="5" spans="1:4" x14ac:dyDescent="0.3">
      <c r="A5" t="s">
        <v>1017</v>
      </c>
    </row>
    <row r="6" spans="1:4" x14ac:dyDescent="0.3">
      <c r="A6" t="s">
        <v>1018</v>
      </c>
    </row>
    <row r="7" spans="1:4" x14ac:dyDescent="0.3">
      <c r="A7" t="s">
        <v>1019</v>
      </c>
    </row>
    <row r="8" spans="1:4" x14ac:dyDescent="0.3">
      <c r="A8" t="s">
        <v>1020</v>
      </c>
    </row>
    <row r="9" spans="1:4" x14ac:dyDescent="0.3">
      <c r="A9" t="s">
        <v>1021</v>
      </c>
    </row>
    <row r="10" spans="1:4" x14ac:dyDescent="0.3">
      <c r="A10" t="s">
        <v>1022</v>
      </c>
    </row>
    <row r="11" spans="1:4" x14ac:dyDescent="0.3">
      <c r="A11" t="s">
        <v>1023</v>
      </c>
    </row>
    <row r="12" spans="1:4" x14ac:dyDescent="0.3">
      <c r="A12" t="s">
        <v>1024</v>
      </c>
    </row>
    <row r="13" spans="1:4" x14ac:dyDescent="0.3">
      <c r="A13" t="s">
        <v>1025</v>
      </c>
    </row>
    <row r="14" spans="1:4" x14ac:dyDescent="0.3">
      <c r="A14" t="s">
        <v>1026</v>
      </c>
    </row>
    <row r="16" spans="1:4" x14ac:dyDescent="0.3">
      <c r="A16" s="19" t="s">
        <v>884</v>
      </c>
    </row>
    <row r="17" spans="1:1" x14ac:dyDescent="0.3">
      <c r="A17" t="s">
        <v>1027</v>
      </c>
    </row>
    <row r="18" spans="1:1" x14ac:dyDescent="0.3">
      <c r="A18" t="s">
        <v>1028</v>
      </c>
    </row>
    <row r="19" spans="1:1" x14ac:dyDescent="0.3">
      <c r="A19" t="s">
        <v>1029</v>
      </c>
    </row>
    <row r="20" spans="1:1" x14ac:dyDescent="0.3">
      <c r="A20" t="s">
        <v>1030</v>
      </c>
    </row>
    <row r="21" spans="1:1" x14ac:dyDescent="0.3">
      <c r="A21" t="s">
        <v>1031</v>
      </c>
    </row>
    <row r="22" spans="1:1" x14ac:dyDescent="0.3">
      <c r="A22" t="s">
        <v>1032</v>
      </c>
    </row>
    <row r="23" spans="1:1" x14ac:dyDescent="0.3">
      <c r="A23" t="s">
        <v>1033</v>
      </c>
    </row>
    <row r="24" spans="1:1" x14ac:dyDescent="0.3">
      <c r="A24" t="s">
        <v>1034</v>
      </c>
    </row>
    <row r="25" spans="1:1" x14ac:dyDescent="0.3">
      <c r="A25" t="s">
        <v>1035</v>
      </c>
    </row>
    <row r="26" spans="1:1" x14ac:dyDescent="0.3">
      <c r="A26" t="s">
        <v>1036</v>
      </c>
    </row>
    <row r="27" spans="1:1" x14ac:dyDescent="0.3">
      <c r="A27" t="s">
        <v>1037</v>
      </c>
    </row>
    <row r="28" spans="1:1" x14ac:dyDescent="0.3">
      <c r="A28" t="s">
        <v>1038</v>
      </c>
    </row>
    <row r="29" spans="1:1" x14ac:dyDescent="0.3">
      <c r="A29" t="s">
        <v>1039</v>
      </c>
    </row>
    <row r="30" spans="1:1" x14ac:dyDescent="0.3">
      <c r="A30" t="s">
        <v>1040</v>
      </c>
    </row>
    <row r="31" spans="1:1" x14ac:dyDescent="0.3">
      <c r="A31" t="s">
        <v>1041</v>
      </c>
    </row>
    <row r="32" spans="1:1" x14ac:dyDescent="0.3">
      <c r="A32" t="s">
        <v>1042</v>
      </c>
    </row>
    <row r="33" spans="1:1" x14ac:dyDescent="0.3">
      <c r="A33" t="s">
        <v>1043</v>
      </c>
    </row>
    <row r="34" spans="1:1" x14ac:dyDescent="0.3">
      <c r="A34" t="s">
        <v>1044</v>
      </c>
    </row>
    <row r="35" spans="1:1" x14ac:dyDescent="0.3">
      <c r="A35" t="s">
        <v>1045</v>
      </c>
    </row>
    <row r="36" spans="1:1" x14ac:dyDescent="0.3">
      <c r="A36" t="s">
        <v>1046</v>
      </c>
    </row>
    <row r="37" spans="1:1" x14ac:dyDescent="0.3">
      <c r="A37" t="s">
        <v>1047</v>
      </c>
    </row>
  </sheetData>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1"/>
  <sheetViews>
    <sheetView workbookViewId="0">
      <selection activeCell="A11" sqref="A11"/>
    </sheetView>
  </sheetViews>
  <sheetFormatPr baseColWidth="10" defaultColWidth="11.44140625" defaultRowHeight="14.4" x14ac:dyDescent="0.3"/>
  <sheetData>
    <row r="1" spans="1:4" ht="25.8" x14ac:dyDescent="0.5">
      <c r="A1" s="216" t="s">
        <v>1048</v>
      </c>
      <c r="B1" s="216"/>
      <c r="C1" s="216"/>
      <c r="D1" s="216"/>
    </row>
    <row r="3" spans="1:4" x14ac:dyDescent="0.3">
      <c r="A3" s="19" t="s">
        <v>870</v>
      </c>
    </row>
    <row r="4" spans="1:4" x14ac:dyDescent="0.3">
      <c r="A4" s="20" t="s">
        <v>1049</v>
      </c>
    </row>
    <row r="5" spans="1:4" x14ac:dyDescent="0.3">
      <c r="A5" s="20" t="s">
        <v>1050</v>
      </c>
    </row>
    <row r="6" spans="1:4" x14ac:dyDescent="0.3">
      <c r="A6" s="20" t="s">
        <v>1051</v>
      </c>
    </row>
    <row r="7" spans="1:4" x14ac:dyDescent="0.3">
      <c r="A7" s="20" t="s">
        <v>1052</v>
      </c>
    </row>
    <row r="8" spans="1:4" x14ac:dyDescent="0.3">
      <c r="A8" s="20" t="s">
        <v>1053</v>
      </c>
    </row>
    <row r="10" spans="1:4" x14ac:dyDescent="0.3">
      <c r="A10" s="19" t="s">
        <v>1054</v>
      </c>
    </row>
    <row r="11" spans="1:4" x14ac:dyDescent="0.3">
      <c r="A11" s="20" t="s">
        <v>1055</v>
      </c>
    </row>
    <row r="12" spans="1:4" x14ac:dyDescent="0.3">
      <c r="A12" s="20" t="s">
        <v>1056</v>
      </c>
    </row>
    <row r="13" spans="1:4" x14ac:dyDescent="0.3">
      <c r="A13" s="20" t="s">
        <v>1057</v>
      </c>
    </row>
    <row r="14" spans="1:4" x14ac:dyDescent="0.3">
      <c r="A14" s="20" t="s">
        <v>1058</v>
      </c>
    </row>
    <row r="15" spans="1:4" x14ac:dyDescent="0.3">
      <c r="A15" s="20" t="s">
        <v>1059</v>
      </c>
    </row>
    <row r="16" spans="1:4" x14ac:dyDescent="0.3">
      <c r="A16" s="20" t="s">
        <v>1060</v>
      </c>
    </row>
    <row r="17" spans="1:1" x14ac:dyDescent="0.3">
      <c r="A17" s="20" t="s">
        <v>1061</v>
      </c>
    </row>
    <row r="19" spans="1:1" x14ac:dyDescent="0.3">
      <c r="A19" s="19" t="s">
        <v>884</v>
      </c>
    </row>
    <row r="20" spans="1:1" x14ac:dyDescent="0.3">
      <c r="A20" s="19" t="s">
        <v>1062</v>
      </c>
    </row>
    <row r="21" spans="1:1" x14ac:dyDescent="0.3">
      <c r="A21" s="20" t="s">
        <v>1063</v>
      </c>
    </row>
    <row r="22" spans="1:1" x14ac:dyDescent="0.3">
      <c r="A22" s="20" t="s">
        <v>1064</v>
      </c>
    </row>
    <row r="23" spans="1:1" x14ac:dyDescent="0.3">
      <c r="A23" s="20" t="s">
        <v>1065</v>
      </c>
    </row>
    <row r="24" spans="1:1" x14ac:dyDescent="0.3">
      <c r="A24" s="20" t="s">
        <v>1066</v>
      </c>
    </row>
    <row r="25" spans="1:1" x14ac:dyDescent="0.3">
      <c r="A25" s="20" t="s">
        <v>1067</v>
      </c>
    </row>
    <row r="26" spans="1:1" x14ac:dyDescent="0.3">
      <c r="A26" s="20" t="s">
        <v>1068</v>
      </c>
    </row>
    <row r="27" spans="1:1" x14ac:dyDescent="0.3">
      <c r="A27" s="20" t="s">
        <v>1069</v>
      </c>
    </row>
    <row r="28" spans="1:1" x14ac:dyDescent="0.3">
      <c r="A28" s="20" t="s">
        <v>1070</v>
      </c>
    </row>
    <row r="29" spans="1:1" x14ac:dyDescent="0.3">
      <c r="A29" s="20" t="s">
        <v>1071</v>
      </c>
    </row>
    <row r="30" spans="1:1" x14ac:dyDescent="0.3">
      <c r="A30" s="20" t="s">
        <v>1072</v>
      </c>
    </row>
    <row r="31" spans="1:1" x14ac:dyDescent="0.3">
      <c r="A31" s="20" t="s">
        <v>1073</v>
      </c>
    </row>
    <row r="32" spans="1:1" x14ac:dyDescent="0.3">
      <c r="A32" s="20" t="s">
        <v>1074</v>
      </c>
    </row>
    <row r="33" spans="1:1" x14ac:dyDescent="0.3">
      <c r="A33" s="20" t="s">
        <v>1075</v>
      </c>
    </row>
    <row r="34" spans="1:1" x14ac:dyDescent="0.3">
      <c r="A34" s="20" t="s">
        <v>1076</v>
      </c>
    </row>
    <row r="36" spans="1:1" x14ac:dyDescent="0.3">
      <c r="A36" s="19" t="s">
        <v>1077</v>
      </c>
    </row>
    <row r="37" spans="1:1" x14ac:dyDescent="0.3">
      <c r="A37" s="20" t="s">
        <v>1078</v>
      </c>
    </row>
    <row r="38" spans="1:1" x14ac:dyDescent="0.3">
      <c r="A38" s="20" t="s">
        <v>1079</v>
      </c>
    </row>
    <row r="40" spans="1:1" x14ac:dyDescent="0.3">
      <c r="A40" s="19" t="s">
        <v>1080</v>
      </c>
    </row>
    <row r="41" spans="1:1" x14ac:dyDescent="0.3">
      <c r="A41" t="s">
        <v>1081</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8"/>
  <sheetViews>
    <sheetView workbookViewId="0">
      <selection activeCell="B7" sqref="B7:B8"/>
    </sheetView>
  </sheetViews>
  <sheetFormatPr baseColWidth="10" defaultColWidth="11.44140625" defaultRowHeight="14.4" x14ac:dyDescent="0.3"/>
  <sheetData>
    <row r="1" spans="1:4" ht="25.8" x14ac:dyDescent="0.5">
      <c r="A1" s="216" t="s">
        <v>1082</v>
      </c>
      <c r="B1" s="216"/>
      <c r="C1" s="216"/>
      <c r="D1" s="216"/>
    </row>
    <row r="3" spans="1:4" x14ac:dyDescent="0.3">
      <c r="A3" s="19" t="s">
        <v>870</v>
      </c>
    </row>
    <row r="27" spans="1:1" x14ac:dyDescent="0.3">
      <c r="A27" s="19" t="s">
        <v>1083</v>
      </c>
    </row>
    <row r="28" spans="1:1" x14ac:dyDescent="0.3">
      <c r="A28" s="20" t="s">
        <v>1084</v>
      </c>
    </row>
    <row r="29" spans="1:1" x14ac:dyDescent="0.3">
      <c r="A29" s="20" t="s">
        <v>1085</v>
      </c>
    </row>
    <row r="30" spans="1:1" x14ac:dyDescent="0.3">
      <c r="A30" s="20" t="s">
        <v>1086</v>
      </c>
    </row>
    <row r="31" spans="1:1" x14ac:dyDescent="0.3">
      <c r="A31" s="20" t="s">
        <v>1087</v>
      </c>
    </row>
    <row r="32" spans="1:1" x14ac:dyDescent="0.3">
      <c r="A32" s="20" t="s">
        <v>1088</v>
      </c>
    </row>
    <row r="33" spans="1:1" x14ac:dyDescent="0.3">
      <c r="A33" s="20" t="s">
        <v>1089</v>
      </c>
    </row>
    <row r="34" spans="1:1" x14ac:dyDescent="0.3">
      <c r="A34" s="20" t="s">
        <v>1090</v>
      </c>
    </row>
    <row r="35" spans="1:1" x14ac:dyDescent="0.3">
      <c r="A35" s="20" t="s">
        <v>1091</v>
      </c>
    </row>
    <row r="36" spans="1:1" x14ac:dyDescent="0.3">
      <c r="A36" s="20" t="s">
        <v>1092</v>
      </c>
    </row>
    <row r="37" spans="1:1" x14ac:dyDescent="0.3">
      <c r="A37" s="20" t="s">
        <v>1093</v>
      </c>
    </row>
    <row r="38" spans="1:1" x14ac:dyDescent="0.3">
      <c r="A38" s="20" t="s">
        <v>1094</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4"/>
  <sheetViews>
    <sheetView workbookViewId="0">
      <selection activeCell="A34" sqref="A34"/>
    </sheetView>
  </sheetViews>
  <sheetFormatPr baseColWidth="10" defaultColWidth="11.44140625" defaultRowHeight="14.4" x14ac:dyDescent="0.3"/>
  <cols>
    <col min="1" max="1" width="61.5546875" bestFit="1" customWidth="1"/>
    <col min="2" max="2" width="13.6640625" bestFit="1" customWidth="1"/>
  </cols>
  <sheetData>
    <row r="1" spans="1:6" x14ac:dyDescent="0.3">
      <c r="A1" s="6" t="s">
        <v>0</v>
      </c>
      <c r="B1" s="6" t="s">
        <v>1</v>
      </c>
      <c r="C1" s="6" t="s">
        <v>2</v>
      </c>
      <c r="D1" s="6" t="s">
        <v>3</v>
      </c>
      <c r="E1" s="6" t="s">
        <v>4</v>
      </c>
      <c r="F1" s="5" t="s">
        <v>5</v>
      </c>
    </row>
    <row r="2" spans="1:6" x14ac:dyDescent="0.3">
      <c r="A2" s="3" t="s">
        <v>6</v>
      </c>
      <c r="B2" s="2" t="s">
        <v>7</v>
      </c>
      <c r="C2" s="2">
        <v>6</v>
      </c>
      <c r="D2" s="2">
        <v>1</v>
      </c>
      <c r="E2" s="2">
        <v>1</v>
      </c>
      <c r="F2" s="2">
        <v>95000300</v>
      </c>
    </row>
    <row r="3" spans="1:6" x14ac:dyDescent="0.3">
      <c r="A3" s="3" t="s">
        <v>195</v>
      </c>
      <c r="B3" s="2" t="s">
        <v>196</v>
      </c>
      <c r="C3" s="2">
        <v>6</v>
      </c>
      <c r="D3" s="2">
        <v>1</v>
      </c>
      <c r="E3" s="2">
        <v>1</v>
      </c>
      <c r="F3" s="2">
        <v>95000301</v>
      </c>
    </row>
    <row r="4" spans="1:6" x14ac:dyDescent="0.3">
      <c r="A4" s="3" t="s">
        <v>197</v>
      </c>
      <c r="B4" s="2" t="s">
        <v>198</v>
      </c>
      <c r="C4" s="2">
        <v>6</v>
      </c>
      <c r="D4" s="2">
        <v>1</v>
      </c>
      <c r="E4" s="2">
        <v>1</v>
      </c>
      <c r="F4" s="2">
        <v>95000302</v>
      </c>
    </row>
    <row r="5" spans="1:6" x14ac:dyDescent="0.3">
      <c r="A5" s="3" t="s">
        <v>199</v>
      </c>
      <c r="B5" s="2" t="s">
        <v>9</v>
      </c>
      <c r="C5" s="2">
        <v>6</v>
      </c>
      <c r="D5" s="2">
        <v>1</v>
      </c>
      <c r="E5" s="2">
        <v>1</v>
      </c>
      <c r="F5" s="2">
        <v>95000303</v>
      </c>
    </row>
    <row r="6" spans="1:6" x14ac:dyDescent="0.3">
      <c r="A6" s="3" t="s">
        <v>200</v>
      </c>
      <c r="B6" s="2" t="s">
        <v>201</v>
      </c>
      <c r="C6" s="2">
        <v>6</v>
      </c>
      <c r="D6" s="2">
        <v>1</v>
      </c>
      <c r="E6" s="2">
        <v>1</v>
      </c>
      <c r="F6" s="2">
        <v>95000304</v>
      </c>
    </row>
    <row r="7" spans="1:6" x14ac:dyDescent="0.3">
      <c r="A7" s="3" t="s">
        <v>202</v>
      </c>
      <c r="B7" s="2" t="s">
        <v>203</v>
      </c>
      <c r="C7" s="2">
        <v>6</v>
      </c>
      <c r="D7" s="2">
        <v>2</v>
      </c>
      <c r="E7" s="2">
        <v>1</v>
      </c>
      <c r="F7" s="2">
        <v>95000305</v>
      </c>
    </row>
    <row r="8" spans="1:6" x14ac:dyDescent="0.3">
      <c r="A8" s="3" t="s">
        <v>204</v>
      </c>
      <c r="B8" s="2" t="s">
        <v>205</v>
      </c>
      <c r="C8" s="2">
        <v>3</v>
      </c>
      <c r="D8" s="2">
        <v>2</v>
      </c>
      <c r="E8" s="2">
        <v>1</v>
      </c>
      <c r="F8" s="2">
        <v>95000306</v>
      </c>
    </row>
    <row r="9" spans="1:6" x14ac:dyDescent="0.3">
      <c r="A9" s="3" t="s">
        <v>206</v>
      </c>
      <c r="B9" s="2" t="s">
        <v>207</v>
      </c>
      <c r="C9" s="2">
        <v>9</v>
      </c>
      <c r="D9" s="2">
        <v>2</v>
      </c>
      <c r="E9" s="2">
        <v>1</v>
      </c>
      <c r="F9" s="2">
        <v>95000307</v>
      </c>
    </row>
    <row r="10" spans="1:6" x14ac:dyDescent="0.3">
      <c r="A10" s="3" t="s">
        <v>208</v>
      </c>
      <c r="B10" s="2" t="s">
        <v>209</v>
      </c>
      <c r="C10" s="2">
        <v>6</v>
      </c>
      <c r="D10" s="2">
        <v>2</v>
      </c>
      <c r="E10" s="2">
        <v>1</v>
      </c>
      <c r="F10" s="2">
        <v>95000308</v>
      </c>
    </row>
    <row r="11" spans="1:6" x14ac:dyDescent="0.3">
      <c r="A11" s="3" t="s">
        <v>210</v>
      </c>
      <c r="B11" s="2" t="s">
        <v>17</v>
      </c>
      <c r="C11" s="2">
        <v>6</v>
      </c>
      <c r="D11" s="2">
        <v>2</v>
      </c>
      <c r="E11" s="2">
        <v>1</v>
      </c>
      <c r="F11" s="2">
        <v>95000309</v>
      </c>
    </row>
    <row r="12" spans="1:6" x14ac:dyDescent="0.3">
      <c r="A12" s="25" t="s">
        <v>211</v>
      </c>
      <c r="B12" s="24" t="s">
        <v>212</v>
      </c>
      <c r="C12" s="24">
        <v>6</v>
      </c>
      <c r="D12" s="24">
        <v>1</v>
      </c>
      <c r="E12" s="24">
        <v>2</v>
      </c>
      <c r="F12" s="24">
        <v>95000310</v>
      </c>
    </row>
    <row r="13" spans="1:6" x14ac:dyDescent="0.3">
      <c r="A13" s="25" t="s">
        <v>213</v>
      </c>
      <c r="B13" s="24" t="s">
        <v>214</v>
      </c>
      <c r="C13" s="24">
        <v>6</v>
      </c>
      <c r="D13" s="24">
        <v>1</v>
      </c>
      <c r="E13" s="24">
        <v>2</v>
      </c>
      <c r="F13" s="24">
        <v>95000311</v>
      </c>
    </row>
    <row r="14" spans="1:6" x14ac:dyDescent="0.3">
      <c r="A14" s="25" t="s">
        <v>28</v>
      </c>
      <c r="B14" s="24" t="s">
        <v>29</v>
      </c>
      <c r="C14" s="24">
        <v>6</v>
      </c>
      <c r="D14" s="24">
        <v>1</v>
      </c>
      <c r="E14" s="24">
        <v>2</v>
      </c>
      <c r="F14" s="24">
        <v>95000312</v>
      </c>
    </row>
    <row r="15" spans="1:6" x14ac:dyDescent="0.3">
      <c r="A15" s="25" t="s">
        <v>215</v>
      </c>
      <c r="B15" s="24" t="s">
        <v>216</v>
      </c>
      <c r="C15" s="24">
        <v>6</v>
      </c>
      <c r="D15" s="24">
        <v>1</v>
      </c>
      <c r="E15" s="24">
        <v>2</v>
      </c>
      <c r="F15" s="24">
        <v>95000313</v>
      </c>
    </row>
    <row r="16" spans="1:6" x14ac:dyDescent="0.3">
      <c r="A16" s="25" t="s">
        <v>217</v>
      </c>
      <c r="B16" s="24" t="s">
        <v>218</v>
      </c>
      <c r="C16" s="24">
        <v>6</v>
      </c>
      <c r="D16" s="24">
        <v>1</v>
      </c>
      <c r="E16" s="24">
        <v>2</v>
      </c>
      <c r="F16" s="24">
        <v>95000314</v>
      </c>
    </row>
    <row r="17" spans="1:6" x14ac:dyDescent="0.3">
      <c r="A17" s="25" t="s">
        <v>219</v>
      </c>
      <c r="B17" s="24" t="s">
        <v>220</v>
      </c>
      <c r="C17" s="24">
        <v>6</v>
      </c>
      <c r="D17" s="24">
        <v>2</v>
      </c>
      <c r="E17" s="24">
        <v>2</v>
      </c>
      <c r="F17" s="24">
        <v>95000315</v>
      </c>
    </row>
    <row r="18" spans="1:6" x14ac:dyDescent="0.3">
      <c r="A18" s="25" t="s">
        <v>221</v>
      </c>
      <c r="B18" s="24" t="s">
        <v>222</v>
      </c>
      <c r="C18" s="24">
        <v>6</v>
      </c>
      <c r="D18" s="24">
        <v>2</v>
      </c>
      <c r="E18" s="24">
        <v>2</v>
      </c>
      <c r="F18" s="24">
        <v>95000316</v>
      </c>
    </row>
    <row r="19" spans="1:6" x14ac:dyDescent="0.3">
      <c r="A19" s="25" t="s">
        <v>223</v>
      </c>
      <c r="B19" s="24" t="s">
        <v>224</v>
      </c>
      <c r="C19" s="24">
        <v>6</v>
      </c>
      <c r="D19" s="24">
        <v>2</v>
      </c>
      <c r="E19" s="24">
        <v>2</v>
      </c>
      <c r="F19" s="24">
        <v>95000317</v>
      </c>
    </row>
    <row r="20" spans="1:6" x14ac:dyDescent="0.3">
      <c r="A20" s="25" t="s">
        <v>225</v>
      </c>
      <c r="B20" s="24" t="s">
        <v>37</v>
      </c>
      <c r="C20" s="24">
        <v>6</v>
      </c>
      <c r="D20" s="24">
        <v>2</v>
      </c>
      <c r="E20" s="24">
        <v>2</v>
      </c>
      <c r="F20" s="24">
        <v>95000318</v>
      </c>
    </row>
    <row r="21" spans="1:6" x14ac:dyDescent="0.3">
      <c r="A21" s="25" t="s">
        <v>226</v>
      </c>
      <c r="B21" s="24" t="s">
        <v>227</v>
      </c>
      <c r="C21" s="24">
        <v>6</v>
      </c>
      <c r="D21" s="24">
        <v>2</v>
      </c>
      <c r="E21" s="24">
        <v>2</v>
      </c>
      <c r="F21" s="24">
        <v>95000319</v>
      </c>
    </row>
    <row r="22" spans="1:6" x14ac:dyDescent="0.3">
      <c r="A22" s="25" t="s">
        <v>228</v>
      </c>
      <c r="B22" s="24" t="s">
        <v>229</v>
      </c>
      <c r="C22" s="24">
        <v>6</v>
      </c>
      <c r="D22" s="24">
        <v>1</v>
      </c>
      <c r="E22" s="24">
        <v>3</v>
      </c>
      <c r="F22" s="24">
        <v>95000320</v>
      </c>
    </row>
    <row r="23" spans="1:6" x14ac:dyDescent="0.3">
      <c r="A23" s="25" t="s">
        <v>230</v>
      </c>
      <c r="B23" s="24" t="s">
        <v>231</v>
      </c>
      <c r="C23" s="24">
        <v>6</v>
      </c>
      <c r="D23" s="24">
        <v>1</v>
      </c>
      <c r="E23" s="24">
        <v>3</v>
      </c>
      <c r="F23" s="24">
        <v>95000321</v>
      </c>
    </row>
    <row r="24" spans="1:6" x14ac:dyDescent="0.3">
      <c r="A24" s="25" t="s">
        <v>232</v>
      </c>
      <c r="B24" s="24" t="s">
        <v>233</v>
      </c>
      <c r="C24" s="24">
        <v>6</v>
      </c>
      <c r="D24" s="24">
        <v>1</v>
      </c>
      <c r="E24" s="24">
        <v>3</v>
      </c>
      <c r="F24" s="24">
        <v>95000322</v>
      </c>
    </row>
    <row r="25" spans="1:6" x14ac:dyDescent="0.3">
      <c r="A25" s="25" t="s">
        <v>234</v>
      </c>
      <c r="B25" s="24" t="s">
        <v>113</v>
      </c>
      <c r="C25" s="24">
        <v>6</v>
      </c>
      <c r="D25" s="24">
        <v>1</v>
      </c>
      <c r="E25" s="24">
        <v>3</v>
      </c>
      <c r="F25" s="24">
        <v>95000323</v>
      </c>
    </row>
    <row r="26" spans="1:6" x14ac:dyDescent="0.3">
      <c r="A26" s="25" t="s">
        <v>235</v>
      </c>
      <c r="B26" s="24" t="s">
        <v>236</v>
      </c>
      <c r="C26" s="24">
        <v>6</v>
      </c>
      <c r="D26" s="24">
        <v>1</v>
      </c>
      <c r="E26" s="24">
        <v>3</v>
      </c>
      <c r="F26" s="24">
        <v>95000324</v>
      </c>
    </row>
    <row r="27" spans="1:6" x14ac:dyDescent="0.3">
      <c r="A27" s="25" t="s">
        <v>237</v>
      </c>
      <c r="B27" s="24" t="s">
        <v>238</v>
      </c>
      <c r="C27" s="24">
        <v>6</v>
      </c>
      <c r="D27" s="24">
        <v>2</v>
      </c>
      <c r="E27" s="24">
        <v>3</v>
      </c>
      <c r="F27" s="24">
        <v>95000325</v>
      </c>
    </row>
    <row r="28" spans="1:6" x14ac:dyDescent="0.3">
      <c r="A28" s="25" t="s">
        <v>239</v>
      </c>
      <c r="B28" s="24" t="s">
        <v>240</v>
      </c>
      <c r="C28" s="24">
        <v>6</v>
      </c>
      <c r="D28" s="24">
        <v>2</v>
      </c>
      <c r="E28" s="24">
        <v>3</v>
      </c>
      <c r="F28" s="24">
        <v>95000326</v>
      </c>
    </row>
    <row r="29" spans="1:6" x14ac:dyDescent="0.3">
      <c r="A29" s="25" t="s">
        <v>241</v>
      </c>
      <c r="B29" s="24" t="s">
        <v>242</v>
      </c>
      <c r="C29" s="24">
        <v>6</v>
      </c>
      <c r="D29" s="24">
        <v>2</v>
      </c>
      <c r="E29" s="24">
        <v>3</v>
      </c>
      <c r="F29" s="24">
        <v>95000327</v>
      </c>
    </row>
    <row r="30" spans="1:6" x14ac:dyDescent="0.3">
      <c r="A30" s="25" t="s">
        <v>243</v>
      </c>
      <c r="B30" s="24" t="s">
        <v>244</v>
      </c>
      <c r="C30" s="24">
        <v>6</v>
      </c>
      <c r="D30" s="24">
        <v>2</v>
      </c>
      <c r="E30" s="24">
        <v>3</v>
      </c>
      <c r="F30" s="24">
        <v>95000328</v>
      </c>
    </row>
    <row r="31" spans="1:6" x14ac:dyDescent="0.3">
      <c r="A31" s="25" t="s">
        <v>245</v>
      </c>
      <c r="B31" s="24" t="s">
        <v>246</v>
      </c>
      <c r="C31" s="24">
        <v>6</v>
      </c>
      <c r="D31" s="24">
        <v>2</v>
      </c>
      <c r="E31" s="24">
        <v>3</v>
      </c>
      <c r="F31" s="24">
        <v>95000329</v>
      </c>
    </row>
    <row r="32" spans="1:6" x14ac:dyDescent="0.3">
      <c r="A32" s="25" t="s">
        <v>247</v>
      </c>
      <c r="B32" s="24" t="s">
        <v>248</v>
      </c>
      <c r="C32" s="24">
        <v>4</v>
      </c>
      <c r="D32" s="24">
        <v>1</v>
      </c>
      <c r="E32" s="24">
        <v>4</v>
      </c>
      <c r="F32" s="24">
        <v>95000330</v>
      </c>
    </row>
    <row r="33" spans="1:6" x14ac:dyDescent="0.3">
      <c r="A33" s="25" t="s">
        <v>249</v>
      </c>
      <c r="B33" s="24" t="s">
        <v>250</v>
      </c>
      <c r="C33" s="24">
        <v>4</v>
      </c>
      <c r="D33" s="24">
        <v>1</v>
      </c>
      <c r="E33" s="24">
        <v>4</v>
      </c>
      <c r="F33" s="24">
        <v>95000331</v>
      </c>
    </row>
    <row r="34" spans="1:6" x14ac:dyDescent="0.3">
      <c r="A34" s="25" t="s">
        <v>251</v>
      </c>
      <c r="B34" s="24" t="s">
        <v>252</v>
      </c>
      <c r="C34" s="24">
        <v>4</v>
      </c>
      <c r="D34" s="24">
        <v>1</v>
      </c>
      <c r="E34" s="24">
        <v>4</v>
      </c>
      <c r="F34" s="24">
        <v>95000332</v>
      </c>
    </row>
    <row r="35" spans="1:6" x14ac:dyDescent="0.3">
      <c r="A35" s="25" t="s">
        <v>253</v>
      </c>
      <c r="B35" s="24" t="s">
        <v>254</v>
      </c>
      <c r="C35" s="24">
        <v>4</v>
      </c>
      <c r="D35" s="24">
        <v>1</v>
      </c>
      <c r="E35" s="24">
        <v>4</v>
      </c>
      <c r="F35" s="24">
        <v>95000333</v>
      </c>
    </row>
    <row r="36" spans="1:6" x14ac:dyDescent="0.3">
      <c r="A36" s="25" t="s">
        <v>255</v>
      </c>
      <c r="B36" s="24" t="s">
        <v>256</v>
      </c>
      <c r="C36" s="24">
        <v>4</v>
      </c>
      <c r="D36" s="24">
        <v>2</v>
      </c>
      <c r="E36" s="24">
        <v>4</v>
      </c>
      <c r="F36" s="24">
        <v>95000334</v>
      </c>
    </row>
    <row r="37" spans="1:6" x14ac:dyDescent="0.3">
      <c r="A37" s="25" t="s">
        <v>257</v>
      </c>
      <c r="B37" s="24" t="s">
        <v>258</v>
      </c>
      <c r="C37" s="24">
        <v>4</v>
      </c>
      <c r="D37" s="24">
        <v>2</v>
      </c>
      <c r="E37" s="24">
        <v>4</v>
      </c>
      <c r="F37" s="24">
        <v>95000335</v>
      </c>
    </row>
    <row r="38" spans="1:6" x14ac:dyDescent="0.3">
      <c r="A38" s="25" t="s">
        <v>259</v>
      </c>
      <c r="B38" s="24" t="s">
        <v>260</v>
      </c>
      <c r="C38" s="24">
        <v>4</v>
      </c>
      <c r="D38" s="24">
        <v>2</v>
      </c>
      <c r="E38" s="24">
        <v>4</v>
      </c>
      <c r="F38" s="24">
        <v>95000336</v>
      </c>
    </row>
    <row r="39" spans="1:6" x14ac:dyDescent="0.3">
      <c r="A39" s="25" t="s">
        <v>261</v>
      </c>
      <c r="B39" s="24" t="s">
        <v>262</v>
      </c>
      <c r="C39" s="24">
        <v>4</v>
      </c>
      <c r="D39" s="24">
        <v>2</v>
      </c>
      <c r="E39" s="24">
        <v>4</v>
      </c>
      <c r="F39" s="24">
        <v>95000337</v>
      </c>
    </row>
    <row r="40" spans="1:6" x14ac:dyDescent="0.3">
      <c r="A40" s="25" t="s">
        <v>263</v>
      </c>
      <c r="B40" s="24" t="s">
        <v>264</v>
      </c>
      <c r="C40" s="24">
        <v>4</v>
      </c>
      <c r="D40" s="24">
        <v>2</v>
      </c>
      <c r="E40" s="24">
        <v>4</v>
      </c>
      <c r="F40" s="24">
        <v>95000338</v>
      </c>
    </row>
    <row r="41" spans="1:6" x14ac:dyDescent="0.3">
      <c r="A41" s="25" t="s">
        <v>265</v>
      </c>
      <c r="B41" s="24" t="s">
        <v>266</v>
      </c>
      <c r="C41" s="24">
        <v>4</v>
      </c>
      <c r="D41" s="24">
        <v>1</v>
      </c>
      <c r="E41" s="24">
        <v>4</v>
      </c>
      <c r="F41" s="24">
        <v>95000339</v>
      </c>
    </row>
    <row r="42" spans="1:6" x14ac:dyDescent="0.3">
      <c r="A42" s="25" t="s">
        <v>267</v>
      </c>
      <c r="B42" s="24" t="s">
        <v>268</v>
      </c>
      <c r="C42" s="24">
        <v>4</v>
      </c>
      <c r="D42" s="24">
        <v>1</v>
      </c>
      <c r="E42" s="24">
        <v>4</v>
      </c>
      <c r="F42" s="24">
        <v>95000340</v>
      </c>
    </row>
    <row r="43" spans="1:6" x14ac:dyDescent="0.3">
      <c r="A43" s="25" t="s">
        <v>269</v>
      </c>
      <c r="B43" s="24" t="s">
        <v>270</v>
      </c>
      <c r="C43" s="24">
        <v>4</v>
      </c>
      <c r="D43" s="24">
        <v>1</v>
      </c>
      <c r="E43" s="24">
        <v>4</v>
      </c>
      <c r="F43" s="24">
        <v>95000341</v>
      </c>
    </row>
    <row r="44" spans="1:6" x14ac:dyDescent="0.3">
      <c r="A44" s="25" t="s">
        <v>271</v>
      </c>
      <c r="B44" s="24" t="s">
        <v>272</v>
      </c>
      <c r="C44" s="24">
        <v>4</v>
      </c>
      <c r="D44" s="24">
        <v>2</v>
      </c>
      <c r="E44" s="24">
        <v>4</v>
      </c>
      <c r="F44" s="24">
        <v>95000342</v>
      </c>
    </row>
    <row r="45" spans="1:6" x14ac:dyDescent="0.3">
      <c r="A45" s="25" t="s">
        <v>273</v>
      </c>
      <c r="B45" s="24" t="s">
        <v>274</v>
      </c>
      <c r="C45" s="24">
        <v>4</v>
      </c>
      <c r="D45" s="24">
        <v>2</v>
      </c>
      <c r="E45" s="24">
        <v>4</v>
      </c>
      <c r="F45" s="24">
        <v>95000343</v>
      </c>
    </row>
    <row r="46" spans="1:6" x14ac:dyDescent="0.3">
      <c r="A46" s="25" t="s">
        <v>275</v>
      </c>
      <c r="B46" s="24" t="s">
        <v>276</v>
      </c>
      <c r="C46" s="24">
        <v>4</v>
      </c>
      <c r="D46" s="24">
        <v>2</v>
      </c>
      <c r="E46" s="24">
        <v>4</v>
      </c>
      <c r="F46" s="24">
        <v>95000344</v>
      </c>
    </row>
    <row r="47" spans="1:6" x14ac:dyDescent="0.3">
      <c r="A47" s="25" t="s">
        <v>277</v>
      </c>
      <c r="B47" s="24" t="s">
        <v>278</v>
      </c>
      <c r="C47" s="24">
        <v>4</v>
      </c>
      <c r="D47" s="24">
        <v>2</v>
      </c>
      <c r="E47" s="24">
        <v>4</v>
      </c>
      <c r="F47" s="24">
        <v>95000345</v>
      </c>
    </row>
    <row r="48" spans="1:6" x14ac:dyDescent="0.3">
      <c r="A48" s="25" t="s">
        <v>279</v>
      </c>
      <c r="B48" s="24" t="s">
        <v>280</v>
      </c>
      <c r="C48" s="24">
        <v>4</v>
      </c>
      <c r="D48" s="24">
        <v>2</v>
      </c>
      <c r="E48" s="24">
        <v>4</v>
      </c>
      <c r="F48" s="24">
        <v>95000346</v>
      </c>
    </row>
    <row r="49" spans="1:6" x14ac:dyDescent="0.3">
      <c r="A49" s="25" t="s">
        <v>281</v>
      </c>
      <c r="B49" s="24" t="s">
        <v>282</v>
      </c>
      <c r="C49" s="24">
        <v>4</v>
      </c>
      <c r="D49" s="24">
        <v>2</v>
      </c>
      <c r="E49" s="24">
        <v>4</v>
      </c>
      <c r="F49" s="24">
        <v>95000347</v>
      </c>
    </row>
    <row r="50" spans="1:6" x14ac:dyDescent="0.3">
      <c r="A50" s="25" t="s">
        <v>283</v>
      </c>
      <c r="B50" s="24" t="s">
        <v>284</v>
      </c>
      <c r="C50" s="24">
        <v>4</v>
      </c>
      <c r="D50" s="24">
        <v>1</v>
      </c>
      <c r="E50" s="24">
        <v>4</v>
      </c>
      <c r="F50" s="24">
        <v>95000348</v>
      </c>
    </row>
    <row r="51" spans="1:6" x14ac:dyDescent="0.3">
      <c r="A51" s="25" t="s">
        <v>285</v>
      </c>
      <c r="B51" s="24" t="s">
        <v>163</v>
      </c>
      <c r="C51" s="24">
        <v>4</v>
      </c>
      <c r="D51" s="24">
        <v>1</v>
      </c>
      <c r="E51" s="24">
        <v>4</v>
      </c>
      <c r="F51" s="24">
        <v>95000349</v>
      </c>
    </row>
    <row r="52" spans="1:6" x14ac:dyDescent="0.3">
      <c r="A52" s="25" t="s">
        <v>286</v>
      </c>
      <c r="B52" s="24" t="s">
        <v>287</v>
      </c>
      <c r="C52" s="24">
        <v>4</v>
      </c>
      <c r="D52" s="24">
        <v>2</v>
      </c>
      <c r="E52" s="24">
        <v>4</v>
      </c>
      <c r="F52" s="24">
        <v>95000350</v>
      </c>
    </row>
    <row r="53" spans="1:6" x14ac:dyDescent="0.3">
      <c r="A53" s="25" t="s">
        <v>288</v>
      </c>
      <c r="B53" s="24" t="s">
        <v>289</v>
      </c>
      <c r="C53" s="24">
        <v>4</v>
      </c>
      <c r="D53" s="24">
        <v>2</v>
      </c>
      <c r="E53" s="24">
        <v>4</v>
      </c>
      <c r="F53" s="24">
        <v>95000351</v>
      </c>
    </row>
    <row r="54" spans="1:6" x14ac:dyDescent="0.3">
      <c r="A54" s="25" t="s">
        <v>290</v>
      </c>
      <c r="B54" s="24" t="s">
        <v>291</v>
      </c>
      <c r="C54" s="24">
        <v>4</v>
      </c>
      <c r="D54" s="24">
        <v>2</v>
      </c>
      <c r="E54" s="24">
        <v>4</v>
      </c>
      <c r="F54" s="24">
        <v>95000352</v>
      </c>
    </row>
    <row r="55" spans="1:6" x14ac:dyDescent="0.3">
      <c r="A55" s="25" t="s">
        <v>292</v>
      </c>
      <c r="B55" s="24" t="s">
        <v>293</v>
      </c>
      <c r="C55" s="24">
        <v>4</v>
      </c>
      <c r="D55" s="24">
        <v>2</v>
      </c>
      <c r="E55" s="24">
        <v>4</v>
      </c>
      <c r="F55" s="24">
        <v>95000353</v>
      </c>
    </row>
    <row r="56" spans="1:6" x14ac:dyDescent="0.3">
      <c r="A56" s="26" t="s">
        <v>174</v>
      </c>
      <c r="B56" s="27" t="s">
        <v>175</v>
      </c>
      <c r="C56" s="27">
        <v>12</v>
      </c>
      <c r="D56" s="27">
        <v>2</v>
      </c>
      <c r="E56" s="27">
        <v>4</v>
      </c>
      <c r="F56" s="27">
        <v>95000362</v>
      </c>
    </row>
    <row r="57" spans="1:6" x14ac:dyDescent="0.3">
      <c r="A57" s="25" t="s">
        <v>294</v>
      </c>
      <c r="B57" s="24"/>
      <c r="C57" s="24">
        <v>2</v>
      </c>
      <c r="D57" s="24" t="s">
        <v>176</v>
      </c>
      <c r="E57" s="24">
        <v>4</v>
      </c>
      <c r="F57" s="24">
        <v>95000620</v>
      </c>
    </row>
    <row r="58" spans="1:6" x14ac:dyDescent="0.3">
      <c r="A58" s="25" t="s">
        <v>295</v>
      </c>
      <c r="B58" s="24"/>
      <c r="C58" s="24">
        <v>3</v>
      </c>
      <c r="D58" s="24" t="s">
        <v>176</v>
      </c>
      <c r="E58" s="24">
        <v>4</v>
      </c>
      <c r="F58" s="24">
        <v>95000621</v>
      </c>
    </row>
    <row r="59" spans="1:6" x14ac:dyDescent="0.3">
      <c r="A59" s="25" t="s">
        <v>296</v>
      </c>
      <c r="B59" s="24"/>
      <c r="C59" s="24">
        <v>4</v>
      </c>
      <c r="D59" s="24" t="s">
        <v>176</v>
      </c>
      <c r="E59" s="24">
        <v>4</v>
      </c>
      <c r="F59" s="24">
        <v>95000622</v>
      </c>
    </row>
    <row r="60" spans="1:6" x14ac:dyDescent="0.3">
      <c r="A60" s="25" t="s">
        <v>297</v>
      </c>
      <c r="B60" s="24"/>
      <c r="C60" s="24">
        <v>8</v>
      </c>
      <c r="D60" s="24" t="s">
        <v>176</v>
      </c>
      <c r="E60" s="24">
        <v>4</v>
      </c>
      <c r="F60" s="24">
        <v>95000623</v>
      </c>
    </row>
    <row r="61" spans="1:6" x14ac:dyDescent="0.3">
      <c r="A61" s="25" t="s">
        <v>298</v>
      </c>
      <c r="B61" s="24"/>
      <c r="C61" s="24">
        <v>4</v>
      </c>
      <c r="D61" s="24" t="s">
        <v>176</v>
      </c>
      <c r="E61" s="24">
        <v>4</v>
      </c>
      <c r="F61" s="24">
        <v>95000624</v>
      </c>
    </row>
    <row r="62" spans="1:6" x14ac:dyDescent="0.3">
      <c r="A62" s="25" t="s">
        <v>299</v>
      </c>
      <c r="B62" s="24"/>
      <c r="C62" s="24">
        <v>4</v>
      </c>
      <c r="D62" s="24" t="s">
        <v>176</v>
      </c>
      <c r="E62" s="24">
        <v>4</v>
      </c>
      <c r="F62" s="24">
        <v>95000625</v>
      </c>
    </row>
    <row r="63" spans="1:6" x14ac:dyDescent="0.3">
      <c r="A63" s="25" t="s">
        <v>300</v>
      </c>
      <c r="B63" s="24"/>
      <c r="C63" s="24">
        <v>2</v>
      </c>
      <c r="D63" s="24" t="s">
        <v>176</v>
      </c>
      <c r="E63" s="24">
        <v>4</v>
      </c>
      <c r="F63" s="24">
        <v>95000636</v>
      </c>
    </row>
    <row r="64" spans="1:6" x14ac:dyDescent="0.3">
      <c r="A64" s="25" t="s">
        <v>301</v>
      </c>
      <c r="B64" s="24"/>
      <c r="C64" s="24">
        <v>1</v>
      </c>
      <c r="D64" s="24" t="s">
        <v>176</v>
      </c>
      <c r="E64" s="24">
        <v>4</v>
      </c>
      <c r="F64" s="24">
        <v>95000637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5"/>
  <sheetViews>
    <sheetView topLeftCell="A36" workbookViewId="0">
      <selection activeCell="C63" sqref="C63"/>
    </sheetView>
  </sheetViews>
  <sheetFormatPr baseColWidth="10" defaultColWidth="11.44140625" defaultRowHeight="14.4" x14ac:dyDescent="0.3"/>
  <cols>
    <col min="1" max="1" width="55.5546875" bestFit="1" customWidth="1"/>
    <col min="2" max="2" width="13.6640625" bestFit="1" customWidth="1"/>
    <col min="3" max="3" width="8.44140625" bestFit="1" customWidth="1"/>
  </cols>
  <sheetData>
    <row r="1" spans="1:6" x14ac:dyDescent="0.3">
      <c r="A1" s="6" t="s">
        <v>0</v>
      </c>
      <c r="B1" s="6" t="s">
        <v>1</v>
      </c>
      <c r="C1" s="6" t="s">
        <v>2</v>
      </c>
      <c r="D1" s="6" t="s">
        <v>3</v>
      </c>
      <c r="E1" s="6" t="s">
        <v>4</v>
      </c>
      <c r="F1" s="5" t="s">
        <v>5</v>
      </c>
    </row>
    <row r="2" spans="1:6" x14ac:dyDescent="0.3">
      <c r="A2" s="3" t="s">
        <v>302</v>
      </c>
      <c r="B2" s="2" t="s">
        <v>7</v>
      </c>
      <c r="C2" s="2">
        <v>6</v>
      </c>
      <c r="D2" s="2">
        <v>1</v>
      </c>
      <c r="E2" s="2">
        <v>1</v>
      </c>
      <c r="F2" s="2">
        <v>95000500</v>
      </c>
    </row>
    <row r="3" spans="1:6" x14ac:dyDescent="0.3">
      <c r="A3" s="3" t="s">
        <v>199</v>
      </c>
      <c r="B3" s="2" t="s">
        <v>9</v>
      </c>
      <c r="C3" s="2">
        <v>6</v>
      </c>
      <c r="D3" s="2">
        <v>1</v>
      </c>
      <c r="E3" s="2">
        <v>1</v>
      </c>
      <c r="F3" s="2">
        <v>95000501</v>
      </c>
    </row>
    <row r="4" spans="1:6" x14ac:dyDescent="0.3">
      <c r="A4" s="3" t="s">
        <v>303</v>
      </c>
      <c r="B4" s="2"/>
      <c r="C4" s="2">
        <v>6</v>
      </c>
      <c r="D4" s="2">
        <v>1</v>
      </c>
      <c r="E4" s="2">
        <v>1</v>
      </c>
      <c r="F4" s="2">
        <v>95000502</v>
      </c>
    </row>
    <row r="5" spans="1:6" x14ac:dyDescent="0.3">
      <c r="A5" s="3" t="s">
        <v>24</v>
      </c>
      <c r="B5" s="2" t="s">
        <v>304</v>
      </c>
      <c r="C5" s="2">
        <v>6</v>
      </c>
      <c r="D5" s="2">
        <v>1</v>
      </c>
      <c r="E5" s="2">
        <v>1</v>
      </c>
      <c r="F5" s="2">
        <v>95000503</v>
      </c>
    </row>
    <row r="6" spans="1:6" x14ac:dyDescent="0.3">
      <c r="A6" s="3" t="s">
        <v>305</v>
      </c>
      <c r="B6" s="2" t="s">
        <v>306</v>
      </c>
      <c r="C6" s="2">
        <v>3</v>
      </c>
      <c r="D6" s="2">
        <v>1</v>
      </c>
      <c r="E6" s="2">
        <v>1</v>
      </c>
      <c r="F6" s="2">
        <v>95000504</v>
      </c>
    </row>
    <row r="7" spans="1:6" x14ac:dyDescent="0.3">
      <c r="A7" s="3" t="s">
        <v>307</v>
      </c>
      <c r="B7" s="2" t="s">
        <v>308</v>
      </c>
      <c r="C7" s="2">
        <v>3</v>
      </c>
      <c r="D7" s="2">
        <v>1</v>
      </c>
      <c r="E7" s="2">
        <v>1</v>
      </c>
      <c r="F7" s="2">
        <v>95000505</v>
      </c>
    </row>
    <row r="8" spans="1:6" x14ac:dyDescent="0.3">
      <c r="A8" s="3" t="s">
        <v>309</v>
      </c>
      <c r="B8" s="2" t="s">
        <v>310</v>
      </c>
      <c r="C8" s="2">
        <v>6</v>
      </c>
      <c r="D8" s="2">
        <v>1</v>
      </c>
      <c r="E8" s="2">
        <v>1</v>
      </c>
      <c r="F8" s="2">
        <v>95000506</v>
      </c>
    </row>
    <row r="9" spans="1:6" x14ac:dyDescent="0.3">
      <c r="A9" s="3" t="s">
        <v>311</v>
      </c>
      <c r="B9" s="2" t="s">
        <v>312</v>
      </c>
      <c r="C9" s="2">
        <v>6</v>
      </c>
      <c r="D9" s="2">
        <v>2</v>
      </c>
      <c r="E9" s="2">
        <v>1</v>
      </c>
      <c r="F9" s="2">
        <v>95000507</v>
      </c>
    </row>
    <row r="10" spans="1:6" x14ac:dyDescent="0.3">
      <c r="A10" s="3" t="s">
        <v>313</v>
      </c>
      <c r="B10" s="2" t="s">
        <v>314</v>
      </c>
      <c r="C10" s="2">
        <v>6</v>
      </c>
      <c r="D10" s="2">
        <v>2</v>
      </c>
      <c r="E10" s="2">
        <v>1</v>
      </c>
      <c r="F10" s="2">
        <v>95000508</v>
      </c>
    </row>
    <row r="11" spans="1:6" x14ac:dyDescent="0.3">
      <c r="A11" s="3" t="s">
        <v>36</v>
      </c>
      <c r="B11" s="2" t="s">
        <v>315</v>
      </c>
      <c r="C11" s="2">
        <v>6</v>
      </c>
      <c r="D11" s="2">
        <v>2</v>
      </c>
      <c r="E11" s="2">
        <v>1</v>
      </c>
      <c r="F11" s="2">
        <v>95000509</v>
      </c>
    </row>
    <row r="12" spans="1:6" x14ac:dyDescent="0.3">
      <c r="A12" s="3" t="s">
        <v>316</v>
      </c>
      <c r="B12" s="2" t="s">
        <v>317</v>
      </c>
      <c r="C12" s="2">
        <v>6</v>
      </c>
      <c r="D12" s="2">
        <v>2</v>
      </c>
      <c r="E12" s="2">
        <v>1</v>
      </c>
      <c r="F12" s="2">
        <v>95000510</v>
      </c>
    </row>
    <row r="13" spans="1:6" x14ac:dyDescent="0.3">
      <c r="A13" s="3" t="s">
        <v>318</v>
      </c>
      <c r="B13" s="2" t="s">
        <v>319</v>
      </c>
      <c r="C13" s="2">
        <v>6</v>
      </c>
      <c r="D13" s="2">
        <v>1</v>
      </c>
      <c r="E13" s="2">
        <v>2</v>
      </c>
      <c r="F13" s="2">
        <v>95000511</v>
      </c>
    </row>
    <row r="14" spans="1:6" x14ac:dyDescent="0.3">
      <c r="A14" s="3" t="s">
        <v>219</v>
      </c>
      <c r="B14" s="2" t="s">
        <v>320</v>
      </c>
      <c r="C14" s="2">
        <v>6</v>
      </c>
      <c r="D14" s="2">
        <v>1</v>
      </c>
      <c r="E14" s="2">
        <v>2</v>
      </c>
      <c r="F14" s="2">
        <v>95000512</v>
      </c>
    </row>
    <row r="15" spans="1:6" x14ac:dyDescent="0.3">
      <c r="A15" s="3" t="s">
        <v>321</v>
      </c>
      <c r="B15" s="2" t="s">
        <v>322</v>
      </c>
      <c r="C15" s="2">
        <v>6</v>
      </c>
      <c r="D15" s="2">
        <v>1</v>
      </c>
      <c r="E15" s="2">
        <v>2</v>
      </c>
      <c r="F15" s="2">
        <v>95000513</v>
      </c>
    </row>
    <row r="16" spans="1:6" x14ac:dyDescent="0.3">
      <c r="A16" s="3" t="s">
        <v>323</v>
      </c>
      <c r="B16" s="2" t="s">
        <v>324</v>
      </c>
      <c r="C16" s="2">
        <v>6</v>
      </c>
      <c r="D16" s="2">
        <v>1</v>
      </c>
      <c r="E16" s="2">
        <v>2</v>
      </c>
      <c r="F16" s="2">
        <v>95000514</v>
      </c>
    </row>
    <row r="17" spans="1:6" x14ac:dyDescent="0.3">
      <c r="A17" s="3" t="s">
        <v>325</v>
      </c>
      <c r="B17" s="2" t="s">
        <v>51</v>
      </c>
      <c r="C17" s="2">
        <v>6</v>
      </c>
      <c r="D17" s="2">
        <v>1</v>
      </c>
      <c r="E17" s="2">
        <v>2</v>
      </c>
      <c r="F17" s="2">
        <v>95000515</v>
      </c>
    </row>
    <row r="18" spans="1:6" x14ac:dyDescent="0.3">
      <c r="A18" s="3" t="s">
        <v>26</v>
      </c>
      <c r="B18" s="2" t="s">
        <v>27</v>
      </c>
      <c r="C18" s="2">
        <v>6</v>
      </c>
      <c r="D18" s="2">
        <v>2</v>
      </c>
      <c r="E18" s="2">
        <v>2</v>
      </c>
      <c r="F18" s="2">
        <v>95000516</v>
      </c>
    </row>
    <row r="19" spans="1:6" x14ac:dyDescent="0.3">
      <c r="A19" s="3" t="s">
        <v>326</v>
      </c>
      <c r="B19" s="2" t="s">
        <v>327</v>
      </c>
      <c r="C19" s="2">
        <v>6</v>
      </c>
      <c r="D19" s="2">
        <v>2</v>
      </c>
      <c r="E19" s="2">
        <v>2</v>
      </c>
      <c r="F19" s="2">
        <v>95000517</v>
      </c>
    </row>
    <row r="20" spans="1:6" x14ac:dyDescent="0.3">
      <c r="A20" s="3" t="s">
        <v>328</v>
      </c>
      <c r="B20" s="2" t="s">
        <v>329</v>
      </c>
      <c r="C20" s="2">
        <v>6</v>
      </c>
      <c r="D20" s="2">
        <v>2</v>
      </c>
      <c r="E20" s="2">
        <v>2</v>
      </c>
      <c r="F20" s="2">
        <v>95000518</v>
      </c>
    </row>
    <row r="21" spans="1:6" x14ac:dyDescent="0.3">
      <c r="A21" s="3" t="s">
        <v>76</v>
      </c>
      <c r="B21" s="2" t="s">
        <v>77</v>
      </c>
      <c r="C21" s="2">
        <v>6</v>
      </c>
      <c r="D21" s="2">
        <v>2</v>
      </c>
      <c r="E21" s="2">
        <v>2</v>
      </c>
      <c r="F21" s="2">
        <v>95000519</v>
      </c>
    </row>
    <row r="22" spans="1:6" x14ac:dyDescent="0.3">
      <c r="A22" s="3" t="s">
        <v>330</v>
      </c>
      <c r="B22" s="2" t="s">
        <v>331</v>
      </c>
      <c r="C22" s="2">
        <v>3</v>
      </c>
      <c r="D22" s="2">
        <v>2</v>
      </c>
      <c r="E22" s="2">
        <v>2</v>
      </c>
      <c r="F22" s="2">
        <v>95000520</v>
      </c>
    </row>
    <row r="23" spans="1:6" x14ac:dyDescent="0.3">
      <c r="A23" s="3" t="s">
        <v>332</v>
      </c>
      <c r="B23" s="2" t="s">
        <v>333</v>
      </c>
      <c r="C23" s="2">
        <v>3</v>
      </c>
      <c r="D23" s="2">
        <v>2</v>
      </c>
      <c r="E23" s="2">
        <v>2</v>
      </c>
      <c r="F23" s="2">
        <v>95000521</v>
      </c>
    </row>
    <row r="24" spans="1:6" x14ac:dyDescent="0.3">
      <c r="A24" s="3" t="s">
        <v>334</v>
      </c>
      <c r="B24" s="2" t="s">
        <v>335</v>
      </c>
      <c r="C24" s="2">
        <v>6</v>
      </c>
      <c r="D24" s="2">
        <v>1</v>
      </c>
      <c r="E24" s="2">
        <v>3</v>
      </c>
      <c r="F24" s="2">
        <v>95000522</v>
      </c>
    </row>
    <row r="25" spans="1:6" x14ac:dyDescent="0.3">
      <c r="A25" s="3" t="s">
        <v>336</v>
      </c>
      <c r="B25" s="2" t="s">
        <v>337</v>
      </c>
      <c r="C25" s="2">
        <v>6</v>
      </c>
      <c r="D25" s="2">
        <v>1</v>
      </c>
      <c r="E25" s="2">
        <v>3</v>
      </c>
      <c r="F25" s="2">
        <v>95000523</v>
      </c>
    </row>
    <row r="26" spans="1:6" x14ac:dyDescent="0.3">
      <c r="A26" s="3" t="s">
        <v>338</v>
      </c>
      <c r="B26" s="2" t="s">
        <v>339</v>
      </c>
      <c r="C26" s="2">
        <v>6</v>
      </c>
      <c r="D26" s="2">
        <v>1</v>
      </c>
      <c r="E26" s="2">
        <v>3</v>
      </c>
      <c r="F26" s="2">
        <v>95000524</v>
      </c>
    </row>
    <row r="27" spans="1:6" x14ac:dyDescent="0.3">
      <c r="A27" s="3" t="s">
        <v>340</v>
      </c>
      <c r="B27" s="2" t="s">
        <v>341</v>
      </c>
      <c r="C27" s="2">
        <v>6</v>
      </c>
      <c r="D27" s="2">
        <v>1</v>
      </c>
      <c r="E27" s="2">
        <v>3</v>
      </c>
      <c r="F27" s="2">
        <v>95000525</v>
      </c>
    </row>
    <row r="28" spans="1:6" x14ac:dyDescent="0.3">
      <c r="A28" s="3" t="s">
        <v>342</v>
      </c>
      <c r="B28" s="2" t="s">
        <v>343</v>
      </c>
      <c r="C28" s="2">
        <v>3</v>
      </c>
      <c r="D28" s="2">
        <v>1</v>
      </c>
      <c r="E28" s="2">
        <v>3</v>
      </c>
      <c r="F28" s="2">
        <v>95000526</v>
      </c>
    </row>
    <row r="29" spans="1:6" x14ac:dyDescent="0.3">
      <c r="A29" s="3" t="s">
        <v>344</v>
      </c>
      <c r="B29" s="2" t="s">
        <v>345</v>
      </c>
      <c r="C29" s="2">
        <v>3</v>
      </c>
      <c r="D29" s="2">
        <v>1</v>
      </c>
      <c r="E29" s="2">
        <v>3</v>
      </c>
      <c r="F29" s="2">
        <v>95000527</v>
      </c>
    </row>
    <row r="30" spans="1:6" x14ac:dyDescent="0.3">
      <c r="A30" s="3" t="s">
        <v>346</v>
      </c>
      <c r="B30" s="2" t="s">
        <v>347</v>
      </c>
      <c r="C30" s="2">
        <v>6</v>
      </c>
      <c r="D30" s="2">
        <v>2</v>
      </c>
      <c r="E30" s="2">
        <v>3</v>
      </c>
      <c r="F30" s="2">
        <v>95000528</v>
      </c>
    </row>
    <row r="31" spans="1:6" x14ac:dyDescent="0.3">
      <c r="A31" s="3" t="s">
        <v>348</v>
      </c>
      <c r="B31" s="2" t="s">
        <v>349</v>
      </c>
      <c r="C31" s="2">
        <v>6</v>
      </c>
      <c r="D31" s="2">
        <v>2</v>
      </c>
      <c r="E31" s="2">
        <v>3</v>
      </c>
      <c r="F31" s="2">
        <v>95000529</v>
      </c>
    </row>
    <row r="32" spans="1:6" x14ac:dyDescent="0.3">
      <c r="A32" s="3" t="s">
        <v>350</v>
      </c>
      <c r="B32" s="2" t="s">
        <v>351</v>
      </c>
      <c r="C32" s="2">
        <v>6</v>
      </c>
      <c r="D32" s="2">
        <v>2</v>
      </c>
      <c r="E32" s="2">
        <v>3</v>
      </c>
      <c r="F32" s="2">
        <v>95000530</v>
      </c>
    </row>
    <row r="33" spans="1:6" x14ac:dyDescent="0.3">
      <c r="A33" s="3" t="s">
        <v>352</v>
      </c>
      <c r="B33" s="2" t="s">
        <v>353</v>
      </c>
      <c r="C33" s="2">
        <v>6</v>
      </c>
      <c r="D33" s="2">
        <v>2</v>
      </c>
      <c r="E33" s="2">
        <v>3</v>
      </c>
      <c r="F33" s="2">
        <v>95000531</v>
      </c>
    </row>
    <row r="34" spans="1:6" x14ac:dyDescent="0.3">
      <c r="A34" s="3" t="s">
        <v>354</v>
      </c>
      <c r="B34" s="2" t="s">
        <v>355</v>
      </c>
      <c r="C34" s="2">
        <v>6</v>
      </c>
      <c r="D34" s="2">
        <v>2</v>
      </c>
      <c r="E34" s="2">
        <v>3</v>
      </c>
      <c r="F34" s="2">
        <v>95000532</v>
      </c>
    </row>
    <row r="35" spans="1:6" x14ac:dyDescent="0.3">
      <c r="A35" s="25" t="s">
        <v>356</v>
      </c>
      <c r="B35" s="24" t="s">
        <v>357</v>
      </c>
      <c r="C35" s="24">
        <v>9</v>
      </c>
      <c r="D35" s="24">
        <v>1</v>
      </c>
      <c r="E35" s="24">
        <v>4</v>
      </c>
      <c r="F35" s="24">
        <v>95000533</v>
      </c>
    </row>
    <row r="36" spans="1:6" x14ac:dyDescent="0.3">
      <c r="A36" s="25" t="s">
        <v>358</v>
      </c>
      <c r="B36" s="24" t="s">
        <v>359</v>
      </c>
      <c r="C36" s="24">
        <v>6</v>
      </c>
      <c r="D36" s="24">
        <v>1</v>
      </c>
      <c r="E36" s="24">
        <v>4</v>
      </c>
      <c r="F36" s="24">
        <v>95000534</v>
      </c>
    </row>
    <row r="37" spans="1:6" x14ac:dyDescent="0.3">
      <c r="A37" s="25" t="s">
        <v>360</v>
      </c>
      <c r="B37" s="24" t="s">
        <v>361</v>
      </c>
      <c r="C37" s="24">
        <v>6</v>
      </c>
      <c r="D37" s="24">
        <v>1</v>
      </c>
      <c r="E37" s="24">
        <v>4</v>
      </c>
      <c r="F37" s="24">
        <v>95000535</v>
      </c>
    </row>
    <row r="38" spans="1:6" x14ac:dyDescent="0.3">
      <c r="A38" s="25" t="s">
        <v>362</v>
      </c>
      <c r="B38" s="24" t="s">
        <v>363</v>
      </c>
      <c r="C38" s="24">
        <v>3</v>
      </c>
      <c r="D38" s="24">
        <v>1</v>
      </c>
      <c r="E38" s="24">
        <v>4</v>
      </c>
      <c r="F38" s="24">
        <v>95000536</v>
      </c>
    </row>
    <row r="39" spans="1:6" x14ac:dyDescent="0.3">
      <c r="A39" s="25" t="s">
        <v>56</v>
      </c>
      <c r="B39" s="24" t="s">
        <v>57</v>
      </c>
      <c r="C39" s="24">
        <v>4.5</v>
      </c>
      <c r="D39" s="24">
        <v>1</v>
      </c>
      <c r="E39" s="24">
        <v>4</v>
      </c>
      <c r="F39" s="24">
        <v>95000575</v>
      </c>
    </row>
    <row r="40" spans="1:6" x14ac:dyDescent="0.3">
      <c r="A40" s="25" t="s">
        <v>58</v>
      </c>
      <c r="B40" s="24" t="s">
        <v>59</v>
      </c>
      <c r="C40" s="24">
        <v>4.5</v>
      </c>
      <c r="D40" s="24">
        <v>1</v>
      </c>
      <c r="E40" s="24">
        <v>4</v>
      </c>
      <c r="F40" s="24">
        <v>95000576</v>
      </c>
    </row>
    <row r="41" spans="1:6" x14ac:dyDescent="0.3">
      <c r="A41" s="25" t="s">
        <v>160</v>
      </c>
      <c r="B41" s="24" t="s">
        <v>161</v>
      </c>
      <c r="C41" s="24">
        <v>6</v>
      </c>
      <c r="D41" s="24">
        <v>1</v>
      </c>
      <c r="E41" s="24">
        <v>4</v>
      </c>
      <c r="F41" s="24">
        <v>95000577</v>
      </c>
    </row>
    <row r="42" spans="1:6" x14ac:dyDescent="0.3">
      <c r="A42" s="25" t="s">
        <v>132</v>
      </c>
      <c r="B42" s="24" t="s">
        <v>133</v>
      </c>
      <c r="C42" s="24">
        <v>6</v>
      </c>
      <c r="D42" s="24">
        <v>1</v>
      </c>
      <c r="E42" s="24">
        <v>4</v>
      </c>
      <c r="F42" s="24">
        <v>95000578</v>
      </c>
    </row>
    <row r="43" spans="1:6" x14ac:dyDescent="0.3">
      <c r="A43" s="25" t="s">
        <v>247</v>
      </c>
      <c r="B43" s="24" t="s">
        <v>248</v>
      </c>
      <c r="C43" s="24">
        <v>4</v>
      </c>
      <c r="D43" s="24">
        <v>1</v>
      </c>
      <c r="E43" s="24">
        <v>4</v>
      </c>
      <c r="F43" s="24">
        <v>95000579</v>
      </c>
    </row>
    <row r="44" spans="1:6" x14ac:dyDescent="0.3">
      <c r="A44" s="25" t="s">
        <v>269</v>
      </c>
      <c r="B44" s="24" t="s">
        <v>270</v>
      </c>
      <c r="C44" s="24">
        <v>4</v>
      </c>
      <c r="D44" s="24">
        <v>1</v>
      </c>
      <c r="E44" s="24">
        <v>4</v>
      </c>
      <c r="F44" s="24">
        <v>95000580</v>
      </c>
    </row>
    <row r="45" spans="1:6" x14ac:dyDescent="0.3">
      <c r="A45" s="25" t="s">
        <v>56</v>
      </c>
      <c r="B45" s="24" t="s">
        <v>57</v>
      </c>
      <c r="C45" s="24">
        <v>4</v>
      </c>
      <c r="D45" s="24">
        <v>1</v>
      </c>
      <c r="E45" s="24">
        <v>4</v>
      </c>
      <c r="F45" s="24">
        <v>95000575</v>
      </c>
    </row>
    <row r="46" spans="1:6" x14ac:dyDescent="0.3">
      <c r="A46" s="25" t="s">
        <v>68</v>
      </c>
      <c r="B46" s="24" t="s">
        <v>69</v>
      </c>
      <c r="C46" s="24">
        <v>4.5</v>
      </c>
      <c r="D46" s="24">
        <v>2</v>
      </c>
      <c r="E46" s="24">
        <v>4</v>
      </c>
      <c r="F46" s="24">
        <v>95000581</v>
      </c>
    </row>
    <row r="47" spans="1:6" x14ac:dyDescent="0.3">
      <c r="A47" s="25" t="s">
        <v>70</v>
      </c>
      <c r="B47" s="24" t="s">
        <v>71</v>
      </c>
      <c r="C47" s="24">
        <v>4.5</v>
      </c>
      <c r="D47" s="24">
        <v>2</v>
      </c>
      <c r="E47" s="24">
        <v>4</v>
      </c>
      <c r="F47" s="24">
        <v>95000582</v>
      </c>
    </row>
    <row r="48" spans="1:6" x14ac:dyDescent="0.3">
      <c r="A48" s="25" t="s">
        <v>100</v>
      </c>
      <c r="B48" s="24" t="s">
        <v>101</v>
      </c>
      <c r="C48" s="24">
        <v>4.5</v>
      </c>
      <c r="D48" s="24">
        <v>2</v>
      </c>
      <c r="E48" s="24">
        <v>4</v>
      </c>
      <c r="F48" s="24">
        <v>95000583</v>
      </c>
    </row>
    <row r="49" spans="1:6" x14ac:dyDescent="0.3">
      <c r="A49" s="25" t="s">
        <v>364</v>
      </c>
      <c r="B49" s="24" t="s">
        <v>365</v>
      </c>
      <c r="C49" s="24">
        <v>4.5</v>
      </c>
      <c r="D49" s="24">
        <v>2</v>
      </c>
      <c r="E49" s="24">
        <v>4</v>
      </c>
      <c r="F49" s="24">
        <v>95000584</v>
      </c>
    </row>
    <row r="50" spans="1:6" x14ac:dyDescent="0.3">
      <c r="A50" s="25" t="s">
        <v>182</v>
      </c>
      <c r="B50" s="24" t="s">
        <v>183</v>
      </c>
      <c r="C50" s="24">
        <v>3</v>
      </c>
      <c r="D50" s="24">
        <v>2</v>
      </c>
      <c r="E50" s="24">
        <v>4</v>
      </c>
      <c r="F50" s="24">
        <v>95000585</v>
      </c>
    </row>
    <row r="51" spans="1:6" x14ac:dyDescent="0.3">
      <c r="A51" s="25" t="s">
        <v>158</v>
      </c>
      <c r="B51" s="24" t="s">
        <v>159</v>
      </c>
      <c r="C51" s="24">
        <v>3</v>
      </c>
      <c r="D51" s="24">
        <v>2</v>
      </c>
      <c r="E51" s="24">
        <v>4</v>
      </c>
      <c r="F51" s="24">
        <v>95000586</v>
      </c>
    </row>
    <row r="52" spans="1:6" x14ac:dyDescent="0.3">
      <c r="A52" s="25" t="s">
        <v>168</v>
      </c>
      <c r="B52" s="24" t="s">
        <v>366</v>
      </c>
      <c r="C52" s="24">
        <v>6</v>
      </c>
      <c r="D52" s="24">
        <v>2</v>
      </c>
      <c r="E52" s="24">
        <v>4</v>
      </c>
      <c r="F52" s="24">
        <v>95000587</v>
      </c>
    </row>
    <row r="53" spans="1:6" x14ac:dyDescent="0.3">
      <c r="A53" s="25" t="s">
        <v>292</v>
      </c>
      <c r="B53" s="24" t="s">
        <v>367</v>
      </c>
      <c r="C53" s="24">
        <v>4</v>
      </c>
      <c r="D53" s="24">
        <v>2</v>
      </c>
      <c r="E53" s="24">
        <v>4</v>
      </c>
      <c r="F53" s="24">
        <v>95000588</v>
      </c>
    </row>
    <row r="54" spans="1:6" x14ac:dyDescent="0.3">
      <c r="A54" s="25" t="s">
        <v>273</v>
      </c>
      <c r="B54" s="24" t="s">
        <v>274</v>
      </c>
      <c r="C54" s="24">
        <v>4</v>
      </c>
      <c r="D54" s="24">
        <v>2</v>
      </c>
      <c r="E54" s="24">
        <v>4</v>
      </c>
      <c r="F54" s="24">
        <v>95000589</v>
      </c>
    </row>
    <row r="55" spans="1:6" x14ac:dyDescent="0.3">
      <c r="A55" s="25" t="s">
        <v>368</v>
      </c>
      <c r="B55" s="24" t="s">
        <v>287</v>
      </c>
      <c r="C55" s="24">
        <v>4</v>
      </c>
      <c r="D55" s="24">
        <v>2</v>
      </c>
      <c r="E55" s="24">
        <v>4</v>
      </c>
      <c r="F55" s="24">
        <v>95000590</v>
      </c>
    </row>
    <row r="56" spans="1:6" x14ac:dyDescent="0.3">
      <c r="A56" s="26" t="s">
        <v>369</v>
      </c>
      <c r="B56" s="27" t="s">
        <v>175</v>
      </c>
      <c r="C56" s="27">
        <v>12</v>
      </c>
      <c r="D56" s="27" t="s">
        <v>176</v>
      </c>
      <c r="E56" s="27">
        <v>4</v>
      </c>
      <c r="F56" s="27">
        <v>95000599</v>
      </c>
    </row>
    <row r="57" spans="1:6" x14ac:dyDescent="0.3">
      <c r="A57" s="25" t="s">
        <v>370</v>
      </c>
      <c r="B57" s="24"/>
      <c r="C57" s="24">
        <v>3</v>
      </c>
      <c r="D57" s="24" t="s">
        <v>176</v>
      </c>
      <c r="E57" s="24">
        <v>4</v>
      </c>
      <c r="F57" s="24">
        <v>95000560</v>
      </c>
    </row>
    <row r="58" spans="1:6" x14ac:dyDescent="0.3">
      <c r="A58" s="25" t="s">
        <v>371</v>
      </c>
      <c r="B58" s="24"/>
      <c r="C58" s="24">
        <v>3</v>
      </c>
      <c r="D58" s="24" t="s">
        <v>176</v>
      </c>
      <c r="E58" s="24">
        <v>4</v>
      </c>
      <c r="F58" s="24">
        <v>95000561</v>
      </c>
    </row>
    <row r="59" spans="1:6" x14ac:dyDescent="0.3">
      <c r="A59" s="25" t="s">
        <v>372</v>
      </c>
      <c r="B59" s="24"/>
      <c r="C59" s="24">
        <v>4.5</v>
      </c>
      <c r="D59" s="24" t="s">
        <v>176</v>
      </c>
      <c r="E59" s="24">
        <v>4</v>
      </c>
      <c r="F59" s="24">
        <v>95000562</v>
      </c>
    </row>
    <row r="60" spans="1:6" x14ac:dyDescent="0.3">
      <c r="A60" s="25" t="s">
        <v>373</v>
      </c>
      <c r="B60" s="24"/>
      <c r="C60" s="24">
        <v>4.5</v>
      </c>
      <c r="D60" s="24" t="s">
        <v>176</v>
      </c>
      <c r="E60" s="24">
        <v>4</v>
      </c>
      <c r="F60" s="24">
        <v>95000563</v>
      </c>
    </row>
    <row r="61" spans="1:6" x14ac:dyDescent="0.3">
      <c r="A61" s="25" t="s">
        <v>374</v>
      </c>
      <c r="B61" s="24"/>
      <c r="C61" s="24">
        <v>6</v>
      </c>
      <c r="D61" s="24" t="s">
        <v>176</v>
      </c>
      <c r="E61" s="24">
        <v>4</v>
      </c>
      <c r="F61" s="24">
        <v>95000564</v>
      </c>
    </row>
    <row r="62" spans="1:6" x14ac:dyDescent="0.3">
      <c r="A62" s="25" t="s">
        <v>375</v>
      </c>
      <c r="B62" s="24"/>
      <c r="C62" s="24">
        <v>6</v>
      </c>
      <c r="D62" s="24" t="s">
        <v>176</v>
      </c>
      <c r="E62" s="24">
        <v>4</v>
      </c>
      <c r="F62" s="24">
        <v>95000565</v>
      </c>
    </row>
    <row r="63" spans="1:6" x14ac:dyDescent="0.3">
      <c r="A63" s="25" t="s">
        <v>376</v>
      </c>
      <c r="B63" s="24"/>
      <c r="C63" s="24">
        <v>4</v>
      </c>
      <c r="D63" s="24" t="s">
        <v>176</v>
      </c>
      <c r="E63" s="24">
        <v>4</v>
      </c>
      <c r="F63" s="24">
        <v>95000566</v>
      </c>
    </row>
    <row r="64" spans="1:6" x14ac:dyDescent="0.3">
      <c r="A64" s="25" t="s">
        <v>377</v>
      </c>
      <c r="B64" s="24"/>
      <c r="C64" s="24">
        <v>2</v>
      </c>
      <c r="D64" s="24" t="s">
        <v>176</v>
      </c>
      <c r="E64" s="24">
        <v>4</v>
      </c>
      <c r="F64" s="24">
        <v>95000567</v>
      </c>
    </row>
    <row r="65" spans="1:6" x14ac:dyDescent="0.3">
      <c r="A65" s="25" t="s">
        <v>378</v>
      </c>
      <c r="B65" s="24"/>
      <c r="C65" s="24">
        <v>1</v>
      </c>
      <c r="D65" s="24" t="s">
        <v>176</v>
      </c>
      <c r="E65" s="24">
        <v>4</v>
      </c>
      <c r="F65" s="24">
        <v>95000568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39" workbookViewId="0">
      <selection activeCell="A55" sqref="A55"/>
    </sheetView>
  </sheetViews>
  <sheetFormatPr baseColWidth="10" defaultColWidth="11.44140625" defaultRowHeight="14.4" x14ac:dyDescent="0.3"/>
  <cols>
    <col min="1" max="1" width="80.6640625" bestFit="1" customWidth="1"/>
    <col min="2" max="2" width="13.6640625" bestFit="1" customWidth="1"/>
  </cols>
  <sheetData>
    <row r="1" spans="1:6" x14ac:dyDescent="0.3">
      <c r="A1" s="6" t="s">
        <v>0</v>
      </c>
      <c r="B1" s="6" t="s">
        <v>1</v>
      </c>
      <c r="C1" s="6" t="s">
        <v>2</v>
      </c>
      <c r="D1" s="6" t="s">
        <v>3</v>
      </c>
      <c r="E1" s="6" t="s">
        <v>4</v>
      </c>
      <c r="F1" s="5" t="s">
        <v>5</v>
      </c>
    </row>
    <row r="2" spans="1:6" x14ac:dyDescent="0.3">
      <c r="A2" s="3" t="s">
        <v>379</v>
      </c>
      <c r="B2" s="2" t="s">
        <v>380</v>
      </c>
      <c r="C2" s="2">
        <v>6</v>
      </c>
      <c r="D2" s="2">
        <v>2</v>
      </c>
      <c r="E2" s="2">
        <v>1</v>
      </c>
      <c r="F2" s="2">
        <v>93000791</v>
      </c>
    </row>
    <row r="3" spans="1:6" x14ac:dyDescent="0.3">
      <c r="A3" s="3" t="s">
        <v>381</v>
      </c>
      <c r="B3" s="2" t="s">
        <v>382</v>
      </c>
      <c r="C3" s="2">
        <v>6</v>
      </c>
      <c r="D3" s="2">
        <v>1</v>
      </c>
      <c r="E3" s="2">
        <v>1</v>
      </c>
      <c r="F3" s="2">
        <v>93000792</v>
      </c>
    </row>
    <row r="4" spans="1:6" x14ac:dyDescent="0.3">
      <c r="A4" s="3" t="s">
        <v>383</v>
      </c>
      <c r="B4" s="2" t="s">
        <v>384</v>
      </c>
      <c r="C4" s="2">
        <v>6</v>
      </c>
      <c r="D4" s="2">
        <v>1</v>
      </c>
      <c r="E4" s="2">
        <v>1</v>
      </c>
      <c r="F4" s="2">
        <v>93000793</v>
      </c>
    </row>
    <row r="5" spans="1:6" x14ac:dyDescent="0.3">
      <c r="A5" s="3" t="s">
        <v>385</v>
      </c>
      <c r="B5" s="2" t="s">
        <v>386</v>
      </c>
      <c r="C5" s="2">
        <v>3</v>
      </c>
      <c r="D5" s="2">
        <v>2</v>
      </c>
      <c r="E5" s="2">
        <v>1</v>
      </c>
      <c r="F5" s="2">
        <v>93000794</v>
      </c>
    </row>
    <row r="6" spans="1:6" x14ac:dyDescent="0.3">
      <c r="A6" s="3" t="s">
        <v>387</v>
      </c>
      <c r="B6" s="2" t="s">
        <v>388</v>
      </c>
      <c r="C6" s="2">
        <v>3</v>
      </c>
      <c r="D6" s="2">
        <v>1</v>
      </c>
      <c r="E6" s="2">
        <v>1</v>
      </c>
      <c r="F6" s="2">
        <v>93000795</v>
      </c>
    </row>
    <row r="7" spans="1:6" x14ac:dyDescent="0.3">
      <c r="A7" s="3" t="s">
        <v>389</v>
      </c>
      <c r="B7" s="2" t="s">
        <v>390</v>
      </c>
      <c r="C7" s="2">
        <v>6</v>
      </c>
      <c r="D7" s="2">
        <v>2</v>
      </c>
      <c r="E7" s="2">
        <v>1</v>
      </c>
      <c r="F7" s="2">
        <v>93000796</v>
      </c>
    </row>
    <row r="8" spans="1:6" x14ac:dyDescent="0.3">
      <c r="A8" s="3" t="s">
        <v>391</v>
      </c>
      <c r="B8" s="2" t="s">
        <v>392</v>
      </c>
      <c r="C8" s="2">
        <v>6</v>
      </c>
      <c r="D8" s="2">
        <v>2</v>
      </c>
      <c r="E8" s="2">
        <v>1</v>
      </c>
      <c r="F8" s="2">
        <v>93000797</v>
      </c>
    </row>
    <row r="9" spans="1:6" x14ac:dyDescent="0.3">
      <c r="A9" s="3" t="s">
        <v>393</v>
      </c>
      <c r="B9" s="2" t="s">
        <v>394</v>
      </c>
      <c r="C9" s="2">
        <v>6</v>
      </c>
      <c r="D9" s="2">
        <v>1</v>
      </c>
      <c r="E9" s="2">
        <v>1</v>
      </c>
      <c r="F9" s="2">
        <v>93000798</v>
      </c>
    </row>
    <row r="10" spans="1:6" x14ac:dyDescent="0.3">
      <c r="A10" s="3" t="s">
        <v>395</v>
      </c>
      <c r="B10" s="2" t="s">
        <v>396</v>
      </c>
      <c r="C10" s="2">
        <v>6</v>
      </c>
      <c r="D10" s="2">
        <v>2</v>
      </c>
      <c r="E10" s="2">
        <v>1</v>
      </c>
      <c r="F10" s="2">
        <v>93000799</v>
      </c>
    </row>
    <row r="11" spans="1:6" x14ac:dyDescent="0.3">
      <c r="A11" s="3" t="s">
        <v>360</v>
      </c>
      <c r="B11" s="2" t="s">
        <v>397</v>
      </c>
      <c r="C11" s="2">
        <v>6</v>
      </c>
      <c r="D11" s="2">
        <v>1</v>
      </c>
      <c r="E11" s="2">
        <v>2</v>
      </c>
      <c r="F11" s="2">
        <v>93000800</v>
      </c>
    </row>
    <row r="12" spans="1:6" x14ac:dyDescent="0.3">
      <c r="A12" s="3" t="s">
        <v>398</v>
      </c>
      <c r="B12" s="2" t="s">
        <v>399</v>
      </c>
      <c r="C12" s="2">
        <v>3</v>
      </c>
      <c r="D12" s="2">
        <v>1</v>
      </c>
      <c r="E12" s="2">
        <v>2</v>
      </c>
      <c r="F12" s="2">
        <v>93000801</v>
      </c>
    </row>
    <row r="13" spans="1:6" x14ac:dyDescent="0.3">
      <c r="A13" s="3" t="s">
        <v>400</v>
      </c>
      <c r="B13" s="2" t="s">
        <v>401</v>
      </c>
      <c r="C13" s="2">
        <v>6</v>
      </c>
      <c r="D13" s="2">
        <v>1</v>
      </c>
      <c r="E13" s="2">
        <v>2</v>
      </c>
      <c r="F13" s="2">
        <v>93000803</v>
      </c>
    </row>
    <row r="14" spans="1:6" x14ac:dyDescent="0.3">
      <c r="A14" s="3" t="s">
        <v>402</v>
      </c>
      <c r="B14" s="2" t="s">
        <v>403</v>
      </c>
      <c r="C14" s="2">
        <v>6</v>
      </c>
      <c r="D14" s="2">
        <v>1</v>
      </c>
      <c r="E14" s="2">
        <v>2</v>
      </c>
      <c r="F14" s="2">
        <v>93000804</v>
      </c>
    </row>
    <row r="15" spans="1:6" x14ac:dyDescent="0.3">
      <c r="A15" s="3" t="s">
        <v>404</v>
      </c>
      <c r="B15" s="2" t="s">
        <v>405</v>
      </c>
      <c r="C15" s="2">
        <v>6</v>
      </c>
      <c r="D15" s="2">
        <v>2</v>
      </c>
      <c r="E15" s="2">
        <v>2</v>
      </c>
      <c r="F15" s="2">
        <v>93000805</v>
      </c>
    </row>
    <row r="16" spans="1:6" x14ac:dyDescent="0.3">
      <c r="A16" s="3" t="s">
        <v>406</v>
      </c>
      <c r="B16" s="2" t="s">
        <v>407</v>
      </c>
      <c r="C16" s="2">
        <v>6</v>
      </c>
      <c r="D16" s="2">
        <v>2</v>
      </c>
      <c r="E16" s="2">
        <v>2</v>
      </c>
      <c r="F16" s="2">
        <v>93000806</v>
      </c>
    </row>
    <row r="17" spans="1:6" x14ac:dyDescent="0.3">
      <c r="A17" s="3" t="s">
        <v>408</v>
      </c>
      <c r="B17" s="2" t="s">
        <v>409</v>
      </c>
      <c r="C17" s="2">
        <v>6</v>
      </c>
      <c r="D17" s="2">
        <v>1</v>
      </c>
      <c r="E17" s="2">
        <v>2</v>
      </c>
      <c r="F17" s="2">
        <v>93000811</v>
      </c>
    </row>
    <row r="18" spans="1:6" x14ac:dyDescent="0.3">
      <c r="A18" s="3" t="s">
        <v>410</v>
      </c>
      <c r="B18" s="2" t="s">
        <v>411</v>
      </c>
      <c r="C18" s="2">
        <v>6</v>
      </c>
      <c r="D18" s="2">
        <v>1</v>
      </c>
      <c r="E18" s="2">
        <v>2</v>
      </c>
      <c r="F18" s="2">
        <v>93000812</v>
      </c>
    </row>
    <row r="19" spans="1:6" x14ac:dyDescent="0.3">
      <c r="A19" s="3" t="s">
        <v>412</v>
      </c>
      <c r="B19" s="2" t="s">
        <v>413</v>
      </c>
      <c r="C19" s="2">
        <v>6</v>
      </c>
      <c r="D19" s="2">
        <v>1</v>
      </c>
      <c r="E19" s="2">
        <v>2</v>
      </c>
      <c r="F19" s="2">
        <v>93000815</v>
      </c>
    </row>
    <row r="20" spans="1:6" x14ac:dyDescent="0.3">
      <c r="A20" s="3" t="s">
        <v>414</v>
      </c>
      <c r="B20" s="2" t="s">
        <v>415</v>
      </c>
      <c r="C20" s="2">
        <v>6</v>
      </c>
      <c r="D20" s="2">
        <v>2</v>
      </c>
      <c r="E20" s="2">
        <v>2</v>
      </c>
      <c r="F20" s="2">
        <v>93000819</v>
      </c>
    </row>
    <row r="21" spans="1:6" x14ac:dyDescent="0.3">
      <c r="A21" s="3" t="s">
        <v>416</v>
      </c>
      <c r="B21" s="2" t="s">
        <v>417</v>
      </c>
      <c r="C21" s="2">
        <v>6</v>
      </c>
      <c r="D21" s="2">
        <v>1</v>
      </c>
      <c r="E21" s="2">
        <v>2</v>
      </c>
      <c r="F21" s="2">
        <v>93000820</v>
      </c>
    </row>
    <row r="22" spans="1:6" x14ac:dyDescent="0.3">
      <c r="A22" s="3" t="s">
        <v>418</v>
      </c>
      <c r="B22" s="2" t="s">
        <v>419</v>
      </c>
      <c r="C22" s="2">
        <v>6</v>
      </c>
      <c r="D22" s="2">
        <v>2</v>
      </c>
      <c r="E22" s="2">
        <v>2</v>
      </c>
      <c r="F22" s="2">
        <v>93000822</v>
      </c>
    </row>
    <row r="23" spans="1:6" x14ac:dyDescent="0.3">
      <c r="A23" s="3" t="s">
        <v>420</v>
      </c>
      <c r="B23" s="2" t="s">
        <v>421</v>
      </c>
      <c r="C23" s="2">
        <v>6</v>
      </c>
      <c r="D23" s="2">
        <v>2</v>
      </c>
      <c r="E23" s="2">
        <v>2</v>
      </c>
      <c r="F23" s="2">
        <v>93000824</v>
      </c>
    </row>
    <row r="24" spans="1:6" x14ac:dyDescent="0.3">
      <c r="A24" s="3" t="s">
        <v>422</v>
      </c>
      <c r="B24" s="2" t="s">
        <v>423</v>
      </c>
      <c r="C24" s="2">
        <v>6</v>
      </c>
      <c r="D24" s="2">
        <v>1</v>
      </c>
      <c r="E24" s="2">
        <v>2</v>
      </c>
      <c r="F24" s="2">
        <v>93000827</v>
      </c>
    </row>
    <row r="25" spans="1:6" x14ac:dyDescent="0.3">
      <c r="A25" s="3" t="s">
        <v>424</v>
      </c>
      <c r="B25" s="2" t="s">
        <v>425</v>
      </c>
      <c r="C25" s="2">
        <v>6</v>
      </c>
      <c r="D25" s="2">
        <v>1</v>
      </c>
      <c r="E25" s="2">
        <v>2</v>
      </c>
      <c r="F25" s="2">
        <v>93000833</v>
      </c>
    </row>
    <row r="26" spans="1:6" x14ac:dyDescent="0.3">
      <c r="A26" s="3" t="s">
        <v>426</v>
      </c>
      <c r="B26" s="2" t="s">
        <v>427</v>
      </c>
      <c r="C26" s="2">
        <v>6</v>
      </c>
      <c r="D26" s="2">
        <v>2</v>
      </c>
      <c r="E26" s="2">
        <v>2</v>
      </c>
      <c r="F26" s="2">
        <v>93000834</v>
      </c>
    </row>
    <row r="27" spans="1:6" x14ac:dyDescent="0.3">
      <c r="A27" s="3" t="s">
        <v>428</v>
      </c>
      <c r="B27" s="2" t="s">
        <v>429</v>
      </c>
      <c r="C27" s="2">
        <v>6</v>
      </c>
      <c r="D27" s="2">
        <v>1</v>
      </c>
      <c r="E27" s="2">
        <v>2</v>
      </c>
      <c r="F27" s="2">
        <v>93000835</v>
      </c>
    </row>
    <row r="28" spans="1:6" x14ac:dyDescent="0.3">
      <c r="A28" s="3" t="s">
        <v>430</v>
      </c>
      <c r="B28" s="2" t="s">
        <v>431</v>
      </c>
      <c r="C28" s="2">
        <v>6</v>
      </c>
      <c r="D28" s="2">
        <v>2</v>
      </c>
      <c r="E28" s="2">
        <v>2</v>
      </c>
      <c r="F28" s="2">
        <v>93000836</v>
      </c>
    </row>
    <row r="29" spans="1:6" x14ac:dyDescent="0.3">
      <c r="A29" s="3" t="s">
        <v>432</v>
      </c>
      <c r="B29" s="2" t="s">
        <v>433</v>
      </c>
      <c r="C29" s="2">
        <v>6</v>
      </c>
      <c r="D29" s="2">
        <v>1</v>
      </c>
      <c r="E29" s="2">
        <v>2</v>
      </c>
      <c r="F29" s="2">
        <v>93000837</v>
      </c>
    </row>
    <row r="30" spans="1:6" x14ac:dyDescent="0.3">
      <c r="A30" s="3" t="s">
        <v>434</v>
      </c>
      <c r="B30" s="2" t="s">
        <v>435</v>
      </c>
      <c r="C30" s="2">
        <v>6</v>
      </c>
      <c r="D30" s="2">
        <v>1</v>
      </c>
      <c r="E30" s="2">
        <v>2</v>
      </c>
      <c r="F30" s="2">
        <v>93000841</v>
      </c>
    </row>
    <row r="31" spans="1:6" x14ac:dyDescent="0.3">
      <c r="A31" s="3" t="s">
        <v>436</v>
      </c>
      <c r="B31" s="2" t="s">
        <v>437</v>
      </c>
      <c r="C31" s="2">
        <v>6</v>
      </c>
      <c r="D31" s="2">
        <v>1</v>
      </c>
      <c r="E31" s="2">
        <v>2</v>
      </c>
      <c r="F31" s="2">
        <v>93000842</v>
      </c>
    </row>
    <row r="32" spans="1:6" x14ac:dyDescent="0.3">
      <c r="A32" s="3" t="s">
        <v>438</v>
      </c>
      <c r="B32" s="2" t="s">
        <v>439</v>
      </c>
      <c r="C32" s="2">
        <v>6</v>
      </c>
      <c r="D32" s="2">
        <v>1</v>
      </c>
      <c r="E32" s="2">
        <v>2</v>
      </c>
      <c r="F32" s="2">
        <v>93000843</v>
      </c>
    </row>
    <row r="33" spans="1:6" x14ac:dyDescent="0.3">
      <c r="A33" s="3" t="s">
        <v>292</v>
      </c>
      <c r="B33" s="2" t="s">
        <v>440</v>
      </c>
      <c r="C33" s="2">
        <v>6</v>
      </c>
      <c r="D33" s="2">
        <v>1</v>
      </c>
      <c r="E33" s="2">
        <v>2</v>
      </c>
      <c r="F33" s="2">
        <v>93000844</v>
      </c>
    </row>
    <row r="34" spans="1:6" x14ac:dyDescent="0.3">
      <c r="A34" s="3" t="s">
        <v>259</v>
      </c>
      <c r="B34" s="2" t="s">
        <v>441</v>
      </c>
      <c r="C34" s="2">
        <v>6</v>
      </c>
      <c r="D34" s="2">
        <v>2</v>
      </c>
      <c r="E34" s="2">
        <v>2</v>
      </c>
      <c r="F34" s="2">
        <v>93000845</v>
      </c>
    </row>
    <row r="35" spans="1:6" x14ac:dyDescent="0.3">
      <c r="A35" s="3" t="s">
        <v>442</v>
      </c>
      <c r="B35" s="2" t="s">
        <v>443</v>
      </c>
      <c r="C35" s="2">
        <v>4.5</v>
      </c>
      <c r="D35" s="2">
        <v>1</v>
      </c>
      <c r="E35" s="2">
        <v>2</v>
      </c>
      <c r="F35" s="2">
        <v>93000846</v>
      </c>
    </row>
    <row r="36" spans="1:6" x14ac:dyDescent="0.3">
      <c r="A36" s="3" t="s">
        <v>444</v>
      </c>
      <c r="B36" s="2" t="s">
        <v>445</v>
      </c>
      <c r="C36" s="2">
        <v>4.5</v>
      </c>
      <c r="D36" s="2">
        <v>1</v>
      </c>
      <c r="E36" s="2">
        <v>2</v>
      </c>
      <c r="F36" s="2">
        <v>93000847</v>
      </c>
    </row>
    <row r="37" spans="1:6" x14ac:dyDescent="0.3">
      <c r="A37" s="3" t="s">
        <v>446</v>
      </c>
      <c r="B37" s="2" t="s">
        <v>447</v>
      </c>
      <c r="C37" s="2">
        <v>4.5</v>
      </c>
      <c r="D37" s="2">
        <v>1</v>
      </c>
      <c r="E37" s="2">
        <v>2</v>
      </c>
      <c r="F37" s="2">
        <v>93000848</v>
      </c>
    </row>
    <row r="38" spans="1:6" x14ac:dyDescent="0.3">
      <c r="A38" s="3" t="s">
        <v>448</v>
      </c>
      <c r="B38" s="2" t="s">
        <v>449</v>
      </c>
      <c r="C38" s="2">
        <v>4.5</v>
      </c>
      <c r="D38" s="2">
        <v>1</v>
      </c>
      <c r="E38" s="2">
        <v>2</v>
      </c>
      <c r="F38" s="2">
        <v>93000849</v>
      </c>
    </row>
    <row r="39" spans="1:6" x14ac:dyDescent="0.3">
      <c r="A39" s="3" t="s">
        <v>450</v>
      </c>
      <c r="B39" s="2" t="s">
        <v>451</v>
      </c>
      <c r="C39" s="2">
        <v>3</v>
      </c>
      <c r="D39" s="2">
        <v>2</v>
      </c>
      <c r="E39" s="2">
        <v>2</v>
      </c>
      <c r="F39" s="2">
        <v>93000850</v>
      </c>
    </row>
    <row r="40" spans="1:6" x14ac:dyDescent="0.3">
      <c r="A40" s="3" t="s">
        <v>452</v>
      </c>
      <c r="B40" s="2" t="s">
        <v>453</v>
      </c>
      <c r="C40" s="2">
        <v>3</v>
      </c>
      <c r="D40" s="2">
        <v>2</v>
      </c>
      <c r="E40" s="2">
        <v>2</v>
      </c>
      <c r="F40" s="2">
        <v>93000852</v>
      </c>
    </row>
    <row r="41" spans="1:6" x14ac:dyDescent="0.3">
      <c r="A41" s="3" t="s">
        <v>454</v>
      </c>
      <c r="B41" s="2" t="s">
        <v>455</v>
      </c>
      <c r="C41" s="2">
        <v>3</v>
      </c>
      <c r="D41" s="2">
        <v>2</v>
      </c>
      <c r="E41" s="2">
        <v>2</v>
      </c>
      <c r="F41" s="2">
        <v>93000854</v>
      </c>
    </row>
    <row r="42" spans="1:6" x14ac:dyDescent="0.3">
      <c r="A42" s="3" t="s">
        <v>456</v>
      </c>
      <c r="B42" s="2" t="s">
        <v>103</v>
      </c>
      <c r="C42" s="2">
        <v>3</v>
      </c>
      <c r="D42" s="2">
        <v>2</v>
      </c>
      <c r="E42" s="2">
        <v>2</v>
      </c>
      <c r="F42" s="2">
        <v>93000855</v>
      </c>
    </row>
    <row r="43" spans="1:6" x14ac:dyDescent="0.3">
      <c r="A43" s="4" t="s">
        <v>457</v>
      </c>
      <c r="B43" s="29" t="s">
        <v>458</v>
      </c>
      <c r="C43" s="29">
        <v>30</v>
      </c>
      <c r="D43" s="29" t="s">
        <v>176</v>
      </c>
      <c r="E43" s="29">
        <v>2</v>
      </c>
      <c r="F43" s="29">
        <v>93000870</v>
      </c>
    </row>
    <row r="44" spans="1:6" x14ac:dyDescent="0.3">
      <c r="A44" s="3" t="s">
        <v>459</v>
      </c>
      <c r="B44" s="2" t="s">
        <v>460</v>
      </c>
      <c r="C44" s="2">
        <v>6</v>
      </c>
      <c r="D44" s="2">
        <v>1</v>
      </c>
      <c r="E44" s="2">
        <v>2</v>
      </c>
      <c r="F44" s="2">
        <v>93000896</v>
      </c>
    </row>
    <row r="45" spans="1:6" x14ac:dyDescent="0.3">
      <c r="A45" s="3" t="s">
        <v>461</v>
      </c>
      <c r="B45" s="2" t="s">
        <v>462</v>
      </c>
      <c r="C45" s="2">
        <v>6</v>
      </c>
      <c r="D45" s="2">
        <v>1</v>
      </c>
      <c r="E45" s="2">
        <v>2</v>
      </c>
      <c r="F45" s="2">
        <v>93001070</v>
      </c>
    </row>
    <row r="46" spans="1:6" x14ac:dyDescent="0.3">
      <c r="A46" s="3" t="s">
        <v>463</v>
      </c>
      <c r="B46" s="2" t="s">
        <v>464</v>
      </c>
      <c r="C46" s="2">
        <v>2</v>
      </c>
      <c r="D46" s="2">
        <v>1</v>
      </c>
      <c r="E46" s="2">
        <v>2</v>
      </c>
      <c r="F46" s="2">
        <v>93001071</v>
      </c>
    </row>
    <row r="47" spans="1:6" x14ac:dyDescent="0.3">
      <c r="A47" s="3" t="s">
        <v>465</v>
      </c>
      <c r="B47" s="2" t="s">
        <v>466</v>
      </c>
      <c r="C47" s="2">
        <v>4.5</v>
      </c>
      <c r="D47" s="2">
        <v>1</v>
      </c>
      <c r="E47" s="2">
        <v>2</v>
      </c>
      <c r="F47" s="2">
        <v>93001072</v>
      </c>
    </row>
    <row r="48" spans="1:6" x14ac:dyDescent="0.3">
      <c r="A48" s="3" t="s">
        <v>467</v>
      </c>
      <c r="B48" s="2" t="s">
        <v>468</v>
      </c>
      <c r="C48" s="2">
        <v>3</v>
      </c>
      <c r="D48" s="2">
        <v>1</v>
      </c>
      <c r="E48" s="2">
        <v>2</v>
      </c>
      <c r="F48" s="2">
        <v>93001073</v>
      </c>
    </row>
    <row r="49" spans="1:6" x14ac:dyDescent="0.3">
      <c r="A49" s="3" t="s">
        <v>469</v>
      </c>
      <c r="B49" s="2" t="s">
        <v>470</v>
      </c>
      <c r="C49" s="2">
        <v>3</v>
      </c>
      <c r="D49" s="2">
        <v>2</v>
      </c>
      <c r="E49" s="2">
        <v>2</v>
      </c>
      <c r="F49" s="2">
        <v>93001074</v>
      </c>
    </row>
    <row r="50" spans="1:6" x14ac:dyDescent="0.3">
      <c r="A50" s="3" t="s">
        <v>471</v>
      </c>
      <c r="B50" s="2" t="s">
        <v>99</v>
      </c>
      <c r="C50" s="2">
        <v>4</v>
      </c>
      <c r="D50" s="2">
        <v>1</v>
      </c>
      <c r="E50" s="2">
        <v>2</v>
      </c>
      <c r="F50" s="2">
        <v>93001103</v>
      </c>
    </row>
    <row r="51" spans="1:6" x14ac:dyDescent="0.3">
      <c r="A51" s="3" t="s">
        <v>472</v>
      </c>
      <c r="B51" s="2" t="s">
        <v>473</v>
      </c>
      <c r="C51" s="2">
        <v>4</v>
      </c>
      <c r="D51" s="2">
        <v>1</v>
      </c>
      <c r="E51" s="2">
        <v>2</v>
      </c>
      <c r="F51" s="2">
        <v>93001104</v>
      </c>
    </row>
    <row r="52" spans="1:6" x14ac:dyDescent="0.3">
      <c r="A52" s="3" t="s">
        <v>474</v>
      </c>
      <c r="B52" s="2" t="s">
        <v>475</v>
      </c>
      <c r="C52" s="2">
        <v>4</v>
      </c>
      <c r="D52" s="2">
        <v>2</v>
      </c>
      <c r="E52" s="2">
        <v>2</v>
      </c>
      <c r="F52" s="2">
        <v>93001105</v>
      </c>
    </row>
    <row r="53" spans="1:6" x14ac:dyDescent="0.3">
      <c r="A53" s="30" t="s">
        <v>476</v>
      </c>
      <c r="B53" s="31"/>
      <c r="C53" s="31">
        <v>6</v>
      </c>
      <c r="D53" s="31" t="s">
        <v>176</v>
      </c>
      <c r="E53" s="31">
        <v>2</v>
      </c>
      <c r="F53" s="31">
        <v>93000910</v>
      </c>
    </row>
    <row r="54" spans="1:6" x14ac:dyDescent="0.3">
      <c r="A54" s="30" t="s">
        <v>477</v>
      </c>
      <c r="B54" s="31"/>
      <c r="C54" s="31">
        <v>6</v>
      </c>
      <c r="D54" s="31" t="s">
        <v>176</v>
      </c>
      <c r="E54" s="31">
        <v>2</v>
      </c>
      <c r="F54" s="31">
        <v>93000911</v>
      </c>
    </row>
    <row r="55" spans="1:6" x14ac:dyDescent="0.3">
      <c r="A55" s="30" t="s">
        <v>478</v>
      </c>
      <c r="B55" s="31"/>
      <c r="C55" s="31">
        <v>18</v>
      </c>
      <c r="D55" s="31" t="s">
        <v>176</v>
      </c>
      <c r="E55" s="31">
        <v>2</v>
      </c>
      <c r="F55" s="31">
        <v>93000912</v>
      </c>
    </row>
    <row r="56" spans="1:6" x14ac:dyDescent="0.3">
      <c r="A56" s="30" t="s">
        <v>479</v>
      </c>
      <c r="B56" s="31"/>
      <c r="C56" s="31">
        <v>3</v>
      </c>
      <c r="D56" s="31" t="s">
        <v>176</v>
      </c>
      <c r="E56" s="31">
        <v>2</v>
      </c>
      <c r="F56" s="31">
        <v>93000913</v>
      </c>
    </row>
    <row r="57" spans="1:6" x14ac:dyDescent="0.3">
      <c r="A57" s="30" t="s">
        <v>480</v>
      </c>
      <c r="B57" s="31"/>
      <c r="C57" s="31">
        <v>3</v>
      </c>
      <c r="D57" s="31" t="s">
        <v>176</v>
      </c>
      <c r="E57" s="31">
        <v>2</v>
      </c>
      <c r="F57" s="31">
        <v>93000914</v>
      </c>
    </row>
    <row r="58" spans="1:6" x14ac:dyDescent="0.3">
      <c r="A58" s="30" t="s">
        <v>481</v>
      </c>
      <c r="B58" s="31"/>
      <c r="C58" s="31">
        <v>4.5</v>
      </c>
      <c r="D58" s="31" t="s">
        <v>176</v>
      </c>
      <c r="E58" s="31">
        <v>2</v>
      </c>
      <c r="F58" s="31">
        <v>93000915</v>
      </c>
    </row>
    <row r="59" spans="1:6" x14ac:dyDescent="0.3">
      <c r="A59" s="30" t="s">
        <v>482</v>
      </c>
      <c r="B59" s="31"/>
      <c r="C59" s="31">
        <v>4.5</v>
      </c>
      <c r="D59" s="31" t="s">
        <v>176</v>
      </c>
      <c r="E59" s="31">
        <v>2</v>
      </c>
      <c r="F59" s="31">
        <v>93000916</v>
      </c>
    </row>
    <row r="60" spans="1:6" x14ac:dyDescent="0.3">
      <c r="A60" s="30" t="s">
        <v>483</v>
      </c>
      <c r="B60" s="31"/>
      <c r="C60" s="31">
        <v>15</v>
      </c>
      <c r="D60" s="31" t="s">
        <v>176</v>
      </c>
      <c r="E60" s="31">
        <v>2</v>
      </c>
      <c r="F60" s="31">
        <v>93000917</v>
      </c>
    </row>
    <row r="61" spans="1:6" x14ac:dyDescent="0.3">
      <c r="A61" s="26" t="s">
        <v>457</v>
      </c>
      <c r="B61" s="27" t="s">
        <v>458</v>
      </c>
      <c r="C61" s="27">
        <v>30</v>
      </c>
      <c r="D61" s="27" t="s">
        <v>176</v>
      </c>
      <c r="E61" s="27">
        <v>2</v>
      </c>
      <c r="F61" s="27">
        <v>93000870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topLeftCell="A12" workbookViewId="0">
      <selection activeCell="A48" sqref="A48"/>
    </sheetView>
  </sheetViews>
  <sheetFormatPr baseColWidth="10" defaultColWidth="11.44140625" defaultRowHeight="14.4" x14ac:dyDescent="0.3"/>
  <cols>
    <col min="1" max="1" width="102.5546875" bestFit="1" customWidth="1"/>
    <col min="2" max="2" width="13.6640625" bestFit="1" customWidth="1"/>
    <col min="3" max="3" width="8.44140625" bestFit="1" customWidth="1"/>
  </cols>
  <sheetData>
    <row r="1" spans="1:6" x14ac:dyDescent="0.3">
      <c r="A1" s="6" t="s">
        <v>0</v>
      </c>
      <c r="B1" s="6" t="s">
        <v>1</v>
      </c>
      <c r="C1" s="6" t="s">
        <v>2</v>
      </c>
      <c r="D1" s="6" t="s">
        <v>3</v>
      </c>
      <c r="E1" s="6" t="s">
        <v>4</v>
      </c>
      <c r="F1" s="5" t="s">
        <v>5</v>
      </c>
    </row>
    <row r="2" spans="1:6" x14ac:dyDescent="0.3">
      <c r="A2" s="3" t="s">
        <v>484</v>
      </c>
      <c r="B2" s="2" t="s">
        <v>485</v>
      </c>
      <c r="C2" s="2">
        <v>3</v>
      </c>
      <c r="D2" s="2">
        <v>1</v>
      </c>
      <c r="E2" s="2">
        <v>1</v>
      </c>
      <c r="F2" s="2">
        <v>93000960</v>
      </c>
    </row>
    <row r="3" spans="1:6" x14ac:dyDescent="0.3">
      <c r="A3" s="3" t="s">
        <v>486</v>
      </c>
      <c r="B3" s="2" t="s">
        <v>487</v>
      </c>
      <c r="C3" s="2">
        <v>3</v>
      </c>
      <c r="D3" s="2">
        <v>1</v>
      </c>
      <c r="E3" s="2">
        <v>1</v>
      </c>
      <c r="F3" s="2">
        <v>93000961</v>
      </c>
    </row>
    <row r="4" spans="1:6" x14ac:dyDescent="0.3">
      <c r="A4" s="3" t="s">
        <v>488</v>
      </c>
      <c r="B4" s="2" t="s">
        <v>489</v>
      </c>
      <c r="C4" s="2">
        <v>3</v>
      </c>
      <c r="D4" s="2">
        <v>1</v>
      </c>
      <c r="E4" s="2">
        <v>1</v>
      </c>
      <c r="F4" s="2">
        <v>93000962</v>
      </c>
    </row>
    <row r="5" spans="1:6" x14ac:dyDescent="0.3">
      <c r="A5" s="3" t="s">
        <v>438</v>
      </c>
      <c r="B5" s="2" t="s">
        <v>490</v>
      </c>
      <c r="C5" s="2">
        <v>3</v>
      </c>
      <c r="D5" s="2">
        <v>1</v>
      </c>
      <c r="E5" s="2">
        <v>1</v>
      </c>
      <c r="F5" s="2">
        <v>93000964</v>
      </c>
    </row>
    <row r="6" spans="1:6" x14ac:dyDescent="0.3">
      <c r="A6" s="3" t="s">
        <v>491</v>
      </c>
      <c r="B6" s="2" t="s">
        <v>250</v>
      </c>
      <c r="C6" s="2">
        <v>3</v>
      </c>
      <c r="D6" s="2">
        <v>1</v>
      </c>
      <c r="E6" s="2">
        <v>1</v>
      </c>
      <c r="F6" s="2">
        <v>93000965</v>
      </c>
    </row>
    <row r="7" spans="1:6" x14ac:dyDescent="0.3">
      <c r="A7" s="3" t="s">
        <v>239</v>
      </c>
      <c r="B7" s="2" t="s">
        <v>240</v>
      </c>
      <c r="C7" s="2">
        <v>3</v>
      </c>
      <c r="D7" s="2">
        <v>1</v>
      </c>
      <c r="E7" s="2">
        <v>1</v>
      </c>
      <c r="F7" s="2">
        <v>93000966</v>
      </c>
    </row>
    <row r="8" spans="1:6" x14ac:dyDescent="0.3">
      <c r="A8" s="3" t="s">
        <v>492</v>
      </c>
      <c r="B8" s="2" t="s">
        <v>493</v>
      </c>
      <c r="C8" s="2">
        <v>3</v>
      </c>
      <c r="D8" s="2">
        <v>1</v>
      </c>
      <c r="E8" s="2">
        <v>1</v>
      </c>
      <c r="F8" s="2">
        <v>93000967</v>
      </c>
    </row>
    <row r="9" spans="1:6" x14ac:dyDescent="0.3">
      <c r="A9" s="3" t="s">
        <v>228</v>
      </c>
      <c r="B9" s="2" t="s">
        <v>229</v>
      </c>
      <c r="C9" s="2">
        <v>3</v>
      </c>
      <c r="D9" s="2">
        <v>1</v>
      </c>
      <c r="E9" s="2">
        <v>1</v>
      </c>
      <c r="F9" s="2">
        <v>93000968</v>
      </c>
    </row>
    <row r="10" spans="1:6" x14ac:dyDescent="0.3">
      <c r="A10" s="3" t="s">
        <v>494</v>
      </c>
      <c r="B10" s="2" t="s">
        <v>495</v>
      </c>
      <c r="C10" s="2">
        <v>3</v>
      </c>
      <c r="D10" s="2">
        <v>1</v>
      </c>
      <c r="E10" s="2">
        <v>1</v>
      </c>
      <c r="F10" s="2">
        <v>93000969</v>
      </c>
    </row>
    <row r="11" spans="1:6" x14ac:dyDescent="0.3">
      <c r="A11" s="3" t="s">
        <v>496</v>
      </c>
      <c r="B11" s="2" t="s">
        <v>497</v>
      </c>
      <c r="C11" s="2">
        <v>3</v>
      </c>
      <c r="D11" s="2">
        <v>1</v>
      </c>
      <c r="E11" s="2">
        <v>1</v>
      </c>
      <c r="F11" s="2">
        <v>93000970</v>
      </c>
    </row>
    <row r="12" spans="1:6" x14ac:dyDescent="0.3">
      <c r="A12" s="3" t="s">
        <v>498</v>
      </c>
      <c r="B12" s="2" t="s">
        <v>499</v>
      </c>
      <c r="C12" s="2">
        <v>3</v>
      </c>
      <c r="D12" s="2">
        <v>1</v>
      </c>
      <c r="E12" s="2">
        <v>1</v>
      </c>
      <c r="F12" s="2">
        <v>93000971</v>
      </c>
    </row>
    <row r="13" spans="1:6" x14ac:dyDescent="0.3">
      <c r="A13" s="3" t="s">
        <v>500</v>
      </c>
      <c r="B13" s="2" t="s">
        <v>501</v>
      </c>
      <c r="C13" s="2">
        <v>3</v>
      </c>
      <c r="D13" s="2">
        <v>1</v>
      </c>
      <c r="E13" s="2">
        <v>1</v>
      </c>
      <c r="F13" s="2">
        <v>93000972</v>
      </c>
    </row>
    <row r="14" spans="1:6" x14ac:dyDescent="0.3">
      <c r="A14" s="3" t="s">
        <v>502</v>
      </c>
      <c r="B14" s="2" t="s">
        <v>503</v>
      </c>
      <c r="C14" s="2">
        <v>3</v>
      </c>
      <c r="D14" s="2">
        <v>1</v>
      </c>
      <c r="E14" s="2">
        <v>1</v>
      </c>
      <c r="F14" s="2">
        <v>93000973</v>
      </c>
    </row>
    <row r="15" spans="1:6" x14ac:dyDescent="0.3">
      <c r="A15" s="3" t="s">
        <v>504</v>
      </c>
      <c r="B15" s="2" t="s">
        <v>505</v>
      </c>
      <c r="C15" s="2">
        <v>3</v>
      </c>
      <c r="D15" s="2">
        <v>1</v>
      </c>
      <c r="E15" s="2">
        <v>1</v>
      </c>
      <c r="F15" s="2">
        <v>93000974</v>
      </c>
    </row>
    <row r="16" spans="1:6" x14ac:dyDescent="0.3">
      <c r="A16" s="3" t="s">
        <v>506</v>
      </c>
      <c r="B16" s="2" t="s">
        <v>507</v>
      </c>
      <c r="C16" s="2">
        <v>3</v>
      </c>
      <c r="D16" s="2">
        <v>1</v>
      </c>
      <c r="E16" s="2">
        <v>1</v>
      </c>
      <c r="F16" s="2">
        <v>93000975</v>
      </c>
    </row>
    <row r="17" spans="1:6" x14ac:dyDescent="0.3">
      <c r="A17" s="3" t="s">
        <v>508</v>
      </c>
      <c r="B17" s="2" t="s">
        <v>509</v>
      </c>
      <c r="C17" s="2">
        <v>3</v>
      </c>
      <c r="D17" s="2">
        <v>1</v>
      </c>
      <c r="E17" s="2">
        <v>1</v>
      </c>
      <c r="F17" s="2">
        <v>93000990</v>
      </c>
    </row>
    <row r="18" spans="1:6" x14ac:dyDescent="0.3">
      <c r="A18" s="3" t="s">
        <v>457</v>
      </c>
      <c r="B18" s="2" t="s">
        <v>458</v>
      </c>
      <c r="C18" s="2">
        <v>15</v>
      </c>
      <c r="D18" s="2" t="s">
        <v>176</v>
      </c>
      <c r="E18" s="2">
        <v>1</v>
      </c>
      <c r="F18" s="2">
        <v>93000991</v>
      </c>
    </row>
    <row r="19" spans="1:6" x14ac:dyDescent="0.3">
      <c r="A19" s="3" t="s">
        <v>510</v>
      </c>
      <c r="B19" s="2" t="s">
        <v>511</v>
      </c>
      <c r="C19" s="2">
        <v>3</v>
      </c>
      <c r="D19" s="2" t="s">
        <v>176</v>
      </c>
      <c r="E19" s="2">
        <v>1</v>
      </c>
      <c r="F19" s="2">
        <v>93000992</v>
      </c>
    </row>
    <row r="20" spans="1:6" x14ac:dyDescent="0.3">
      <c r="A20" s="3" t="s">
        <v>512</v>
      </c>
      <c r="B20" s="2" t="s">
        <v>513</v>
      </c>
      <c r="C20" s="2" t="s">
        <v>514</v>
      </c>
      <c r="D20" s="2" t="s">
        <v>515</v>
      </c>
      <c r="E20" s="2">
        <v>1</v>
      </c>
      <c r="F20" s="2">
        <v>93000993</v>
      </c>
    </row>
    <row r="21" spans="1:6" x14ac:dyDescent="0.3">
      <c r="A21" s="3" t="s">
        <v>516</v>
      </c>
      <c r="B21" s="2" t="s">
        <v>517</v>
      </c>
      <c r="C21" s="2">
        <v>6</v>
      </c>
      <c r="D21" s="2">
        <v>2</v>
      </c>
      <c r="E21" s="2">
        <v>1</v>
      </c>
      <c r="F21" s="2">
        <v>93000963</v>
      </c>
    </row>
    <row r="22" spans="1:6" x14ac:dyDescent="0.3">
      <c r="A22" s="3" t="s">
        <v>518</v>
      </c>
      <c r="B22" s="2" t="s">
        <v>519</v>
      </c>
      <c r="C22" s="2">
        <v>3</v>
      </c>
      <c r="D22" s="2">
        <v>2</v>
      </c>
      <c r="E22" s="2">
        <v>1</v>
      </c>
      <c r="F22" s="2">
        <v>93000977</v>
      </c>
    </row>
    <row r="23" spans="1:6" x14ac:dyDescent="0.3">
      <c r="A23" s="3" t="s">
        <v>251</v>
      </c>
      <c r="B23" s="2" t="s">
        <v>520</v>
      </c>
      <c r="C23" s="2">
        <v>3</v>
      </c>
      <c r="D23" s="2">
        <v>2</v>
      </c>
      <c r="E23" s="2">
        <v>1</v>
      </c>
      <c r="F23" s="2">
        <v>93000978</v>
      </c>
    </row>
    <row r="24" spans="1:6" x14ac:dyDescent="0.3">
      <c r="A24" s="3" t="s">
        <v>521</v>
      </c>
      <c r="B24" s="2" t="s">
        <v>284</v>
      </c>
      <c r="C24" s="2">
        <v>3</v>
      </c>
      <c r="D24" s="2">
        <v>2</v>
      </c>
      <c r="E24" s="2">
        <v>1</v>
      </c>
      <c r="F24" s="2">
        <v>93000979</v>
      </c>
    </row>
    <row r="25" spans="1:6" x14ac:dyDescent="0.3">
      <c r="A25" s="3" t="s">
        <v>522</v>
      </c>
      <c r="B25" s="2" t="s">
        <v>523</v>
      </c>
      <c r="C25" s="2">
        <v>3</v>
      </c>
      <c r="D25" s="2">
        <v>2</v>
      </c>
      <c r="E25" s="2">
        <v>1</v>
      </c>
      <c r="F25" s="2">
        <v>93000980</v>
      </c>
    </row>
    <row r="26" spans="1:6" x14ac:dyDescent="0.3">
      <c r="A26" s="3" t="s">
        <v>524</v>
      </c>
      <c r="B26" s="2" t="s">
        <v>525</v>
      </c>
      <c r="C26" s="2">
        <v>3</v>
      </c>
      <c r="D26" s="2">
        <v>2</v>
      </c>
      <c r="E26" s="2">
        <v>1</v>
      </c>
      <c r="F26" s="2">
        <v>93000981</v>
      </c>
    </row>
    <row r="27" spans="1:6" x14ac:dyDescent="0.3">
      <c r="A27" s="3" t="s">
        <v>526</v>
      </c>
      <c r="B27" s="2" t="s">
        <v>527</v>
      </c>
      <c r="C27" s="2">
        <v>3</v>
      </c>
      <c r="D27" s="2">
        <v>2</v>
      </c>
      <c r="E27" s="2">
        <v>1</v>
      </c>
      <c r="F27" s="2">
        <v>93000982</v>
      </c>
    </row>
    <row r="28" spans="1:6" x14ac:dyDescent="0.3">
      <c r="A28" s="3" t="s">
        <v>290</v>
      </c>
      <c r="B28" s="2" t="s">
        <v>528</v>
      </c>
      <c r="C28" s="2">
        <v>3</v>
      </c>
      <c r="D28" s="2">
        <v>2</v>
      </c>
      <c r="E28" s="2">
        <v>1</v>
      </c>
      <c r="F28" s="2">
        <v>93000983</v>
      </c>
    </row>
    <row r="29" spans="1:6" x14ac:dyDescent="0.3">
      <c r="A29" s="3" t="s">
        <v>253</v>
      </c>
      <c r="B29" s="2" t="s">
        <v>529</v>
      </c>
      <c r="C29" s="2">
        <v>3</v>
      </c>
      <c r="D29" s="2">
        <v>2</v>
      </c>
      <c r="E29" s="2">
        <v>1</v>
      </c>
      <c r="F29" s="2">
        <v>93000985</v>
      </c>
    </row>
    <row r="30" spans="1:6" x14ac:dyDescent="0.3">
      <c r="A30" s="3" t="s">
        <v>530</v>
      </c>
      <c r="B30" s="2" t="s">
        <v>531</v>
      </c>
      <c r="C30" s="2">
        <v>3</v>
      </c>
      <c r="D30" s="2">
        <v>2</v>
      </c>
      <c r="E30" s="2">
        <v>1</v>
      </c>
      <c r="F30" s="2">
        <v>93000986</v>
      </c>
    </row>
    <row r="31" spans="1:6" x14ac:dyDescent="0.3">
      <c r="A31" s="3" t="s">
        <v>532</v>
      </c>
      <c r="B31" s="2" t="s">
        <v>533</v>
      </c>
      <c r="C31" s="2">
        <v>3</v>
      </c>
      <c r="D31" s="2">
        <v>2</v>
      </c>
      <c r="E31" s="2">
        <v>1</v>
      </c>
      <c r="F31" s="2">
        <v>93000988</v>
      </c>
    </row>
    <row r="32" spans="1:6" x14ac:dyDescent="0.3">
      <c r="A32" s="25" t="s">
        <v>534</v>
      </c>
      <c r="B32" s="24"/>
      <c r="C32" s="24">
        <v>6</v>
      </c>
      <c r="D32" s="24" t="s">
        <v>176</v>
      </c>
      <c r="E32" s="24">
        <v>1</v>
      </c>
      <c r="F32" s="24">
        <v>93001053</v>
      </c>
    </row>
    <row r="33" spans="1:6" x14ac:dyDescent="0.3">
      <c r="A33" s="25" t="s">
        <v>535</v>
      </c>
      <c r="B33" s="24"/>
      <c r="C33" s="24">
        <v>3</v>
      </c>
      <c r="D33" s="24" t="s">
        <v>176</v>
      </c>
      <c r="E33" s="24">
        <v>1</v>
      </c>
      <c r="F33" s="24">
        <v>93001054</v>
      </c>
    </row>
    <row r="34" spans="1:6" x14ac:dyDescent="0.3">
      <c r="A34" s="25" t="s">
        <v>536</v>
      </c>
      <c r="B34" s="24"/>
      <c r="C34" s="24">
        <v>3</v>
      </c>
      <c r="D34" s="24" t="s">
        <v>176</v>
      </c>
      <c r="E34" s="24">
        <v>1</v>
      </c>
      <c r="F34" s="24">
        <v>93001055</v>
      </c>
    </row>
    <row r="35" spans="1:6" x14ac:dyDescent="0.3">
      <c r="A35" s="25" t="s">
        <v>537</v>
      </c>
      <c r="B35" s="24"/>
      <c r="C35" s="24">
        <v>9</v>
      </c>
      <c r="D35" s="24" t="s">
        <v>176</v>
      </c>
      <c r="E35" s="24">
        <v>1</v>
      </c>
      <c r="F35" s="24">
        <v>93001056</v>
      </c>
    </row>
    <row r="36" spans="1:6" x14ac:dyDescent="0.3">
      <c r="A36" s="25" t="s">
        <v>538</v>
      </c>
      <c r="B36" s="24"/>
      <c r="C36" s="24">
        <v>4.5</v>
      </c>
      <c r="D36" s="24" t="s">
        <v>176</v>
      </c>
      <c r="E36" s="24">
        <v>1</v>
      </c>
      <c r="F36" s="24">
        <v>93001057</v>
      </c>
    </row>
    <row r="37" spans="1:6" x14ac:dyDescent="0.3">
      <c r="A37" s="25" t="s">
        <v>539</v>
      </c>
      <c r="B37" s="24"/>
      <c r="C37" s="24">
        <v>4.5</v>
      </c>
      <c r="D37" s="24" t="s">
        <v>176</v>
      </c>
      <c r="E37" s="24">
        <v>1</v>
      </c>
      <c r="F37" s="24">
        <v>93001058</v>
      </c>
    </row>
    <row r="38" spans="1:6" x14ac:dyDescent="0.3">
      <c r="A38" s="25" t="s">
        <v>540</v>
      </c>
      <c r="B38" s="24"/>
      <c r="C38" s="24">
        <v>6</v>
      </c>
      <c r="D38" s="24" t="s">
        <v>176</v>
      </c>
      <c r="E38" s="24">
        <v>1</v>
      </c>
      <c r="F38" s="24">
        <v>93001059</v>
      </c>
    </row>
    <row r="39" spans="1:6" x14ac:dyDescent="0.3">
      <c r="A39" s="25" t="s">
        <v>540</v>
      </c>
      <c r="B39" s="24"/>
      <c r="C39" s="24">
        <v>6</v>
      </c>
      <c r="D39" s="24" t="s">
        <v>176</v>
      </c>
      <c r="E39" s="24">
        <v>1</v>
      </c>
      <c r="F39" s="24">
        <v>93001060</v>
      </c>
    </row>
    <row r="40" spans="1:6" x14ac:dyDescent="0.3">
      <c r="A40" s="25" t="s">
        <v>541</v>
      </c>
      <c r="B40" s="24"/>
      <c r="C40" s="24">
        <v>3</v>
      </c>
      <c r="D40" s="24" t="s">
        <v>176</v>
      </c>
      <c r="E40" s="24">
        <v>1</v>
      </c>
      <c r="F40" s="24">
        <v>93001061</v>
      </c>
    </row>
    <row r="41" spans="1:6" x14ac:dyDescent="0.3">
      <c r="A41" s="25" t="s">
        <v>542</v>
      </c>
      <c r="B41" s="24"/>
      <c r="C41" s="24">
        <v>3</v>
      </c>
      <c r="D41" s="24" t="s">
        <v>176</v>
      </c>
      <c r="E41" s="24">
        <v>1</v>
      </c>
      <c r="F41" s="24">
        <v>93001062</v>
      </c>
    </row>
    <row r="42" spans="1:6" x14ac:dyDescent="0.3">
      <c r="A42" s="25" t="s">
        <v>543</v>
      </c>
      <c r="B42" s="24"/>
      <c r="C42" s="24">
        <v>3</v>
      </c>
      <c r="D42" s="24" t="s">
        <v>176</v>
      </c>
      <c r="E42" s="24">
        <v>1</v>
      </c>
      <c r="F42" s="24">
        <v>93001063</v>
      </c>
    </row>
    <row r="43" spans="1:6" x14ac:dyDescent="0.3">
      <c r="A43" s="25" t="s">
        <v>544</v>
      </c>
      <c r="B43" s="24"/>
      <c r="C43" s="24">
        <v>3</v>
      </c>
      <c r="D43" s="24" t="s">
        <v>176</v>
      </c>
      <c r="E43" s="24">
        <v>1</v>
      </c>
      <c r="F43" s="24">
        <v>93001064</v>
      </c>
    </row>
    <row r="44" spans="1:6" x14ac:dyDescent="0.3">
      <c r="A44" s="25" t="s">
        <v>545</v>
      </c>
      <c r="B44" s="24"/>
      <c r="C44" s="24">
        <v>6</v>
      </c>
      <c r="D44" s="24" t="s">
        <v>176</v>
      </c>
      <c r="E44" s="24">
        <v>1</v>
      </c>
      <c r="F44" s="24">
        <v>93001065</v>
      </c>
    </row>
    <row r="45" spans="1:6" x14ac:dyDescent="0.3">
      <c r="A45" s="25" t="s">
        <v>546</v>
      </c>
      <c r="B45" s="24"/>
      <c r="C45" s="24">
        <v>12</v>
      </c>
      <c r="D45" s="24" t="s">
        <v>176</v>
      </c>
      <c r="E45" s="24">
        <v>1</v>
      </c>
      <c r="F45" s="24">
        <v>93001066</v>
      </c>
    </row>
    <row r="46" spans="1:6" x14ac:dyDescent="0.3">
      <c r="A46" s="25" t="s">
        <v>547</v>
      </c>
      <c r="B46" s="24"/>
      <c r="C46" s="24">
        <v>15</v>
      </c>
      <c r="D46" s="24" t="s">
        <v>176</v>
      </c>
      <c r="E46" s="24">
        <v>1</v>
      </c>
      <c r="F46" s="24">
        <v>93001067</v>
      </c>
    </row>
    <row r="47" spans="1:6" x14ac:dyDescent="0.3">
      <c r="A47" s="26" t="s">
        <v>516</v>
      </c>
      <c r="B47" s="27" t="s">
        <v>517</v>
      </c>
      <c r="C47" s="27">
        <v>6</v>
      </c>
      <c r="D47" s="27">
        <v>2</v>
      </c>
      <c r="E47" s="27">
        <v>1</v>
      </c>
      <c r="F47" s="27">
        <v>93000963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00"/>
  <sheetViews>
    <sheetView workbookViewId="0">
      <selection activeCell="B10" sqref="B10"/>
    </sheetView>
  </sheetViews>
  <sheetFormatPr baseColWidth="10" defaultColWidth="11.44140625" defaultRowHeight="14.4" x14ac:dyDescent="0.3"/>
  <cols>
    <col min="2" max="2" width="68.88671875" bestFit="1" customWidth="1"/>
    <col min="3" max="3" width="68.88671875" customWidth="1"/>
  </cols>
  <sheetData>
    <row r="1" spans="1:15" x14ac:dyDescent="0.3">
      <c r="B1" s="7" t="s">
        <v>548</v>
      </c>
      <c r="C1" s="7"/>
      <c r="F1" s="7" t="s">
        <v>549</v>
      </c>
      <c r="H1" s="7" t="s">
        <v>550</v>
      </c>
      <c r="J1" s="7" t="s">
        <v>551</v>
      </c>
      <c r="O1" s="7" t="s">
        <v>552</v>
      </c>
    </row>
    <row r="2" spans="1:15" x14ac:dyDescent="0.3">
      <c r="B2" t="s">
        <v>553</v>
      </c>
      <c r="F2" t="s">
        <v>554</v>
      </c>
      <c r="H2" t="s">
        <v>555</v>
      </c>
      <c r="J2" t="s">
        <v>556</v>
      </c>
      <c r="O2" t="s">
        <v>557</v>
      </c>
    </row>
    <row r="3" spans="1:15" x14ac:dyDescent="0.3">
      <c r="B3" t="s">
        <v>558</v>
      </c>
      <c r="F3" t="s">
        <v>559</v>
      </c>
      <c r="H3" t="s">
        <v>560</v>
      </c>
      <c r="J3" t="s">
        <v>561</v>
      </c>
      <c r="O3" t="s">
        <v>562</v>
      </c>
    </row>
    <row r="4" spans="1:15" x14ac:dyDescent="0.3">
      <c r="B4" t="s">
        <v>563</v>
      </c>
      <c r="F4" t="s">
        <v>564</v>
      </c>
      <c r="J4" t="s">
        <v>565</v>
      </c>
    </row>
    <row r="5" spans="1:15" x14ac:dyDescent="0.3">
      <c r="B5" t="s">
        <v>566</v>
      </c>
      <c r="F5" t="s">
        <v>567</v>
      </c>
      <c r="J5" t="s">
        <v>568</v>
      </c>
    </row>
    <row r="6" spans="1:15" x14ac:dyDescent="0.3">
      <c r="B6" t="s">
        <v>569</v>
      </c>
      <c r="F6" t="s">
        <v>570</v>
      </c>
      <c r="J6" t="s">
        <v>571</v>
      </c>
    </row>
    <row r="7" spans="1:15" x14ac:dyDescent="0.3">
      <c r="F7" t="s">
        <v>572</v>
      </c>
      <c r="J7" t="s">
        <v>573</v>
      </c>
    </row>
    <row r="8" spans="1:15" x14ac:dyDescent="0.3">
      <c r="F8" t="s">
        <v>574</v>
      </c>
      <c r="J8" t="s">
        <v>575</v>
      </c>
    </row>
    <row r="9" spans="1:15" x14ac:dyDescent="0.3">
      <c r="J9" t="s">
        <v>576</v>
      </c>
    </row>
    <row r="10" spans="1:15" x14ac:dyDescent="0.3">
      <c r="B10" s="1" t="s">
        <v>577</v>
      </c>
      <c r="C10" s="1"/>
      <c r="F10" t="s">
        <v>578</v>
      </c>
    </row>
    <row r="11" spans="1:15" x14ac:dyDescent="0.3">
      <c r="A11" t="s">
        <v>579</v>
      </c>
      <c r="B11" s="8" t="s">
        <v>580</v>
      </c>
      <c r="C11" s="8" t="str">
        <f>A11 &amp; " - " &amp; B11</f>
        <v>AT - Technische Universität Graz</v>
      </c>
      <c r="F11" t="s">
        <v>581</v>
      </c>
      <c r="J11" t="s">
        <v>556</v>
      </c>
    </row>
    <row r="12" spans="1:15" x14ac:dyDescent="0.3">
      <c r="A12" t="s">
        <v>579</v>
      </c>
      <c r="B12" s="8" t="s">
        <v>582</v>
      </c>
      <c r="C12" s="8" t="str">
        <f t="shared" ref="C12:C75" si="0">A12 &amp; " - " &amp; B12</f>
        <v>AT - FH Joanneum</v>
      </c>
      <c r="F12" t="s">
        <v>583</v>
      </c>
      <c r="J12" t="s">
        <v>584</v>
      </c>
    </row>
    <row r="13" spans="1:15" x14ac:dyDescent="0.3">
      <c r="A13" t="s">
        <v>579</v>
      </c>
      <c r="B13" s="8" t="s">
        <v>585</v>
      </c>
      <c r="C13" s="8" t="str">
        <f t="shared" si="0"/>
        <v>AT - MCI | THE ENTREPRENEURIAL SCHOOL</v>
      </c>
      <c r="F13" t="s">
        <v>586</v>
      </c>
      <c r="J13" t="s">
        <v>587</v>
      </c>
    </row>
    <row r="14" spans="1:15" x14ac:dyDescent="0.3">
      <c r="A14" t="s">
        <v>579</v>
      </c>
      <c r="B14" s="8" t="s">
        <v>588</v>
      </c>
      <c r="C14" s="8" t="str">
        <f t="shared" si="0"/>
        <v>AT - Technische Universität Wien</v>
      </c>
      <c r="F14" t="s">
        <v>589</v>
      </c>
      <c r="J14" t="s">
        <v>590</v>
      </c>
    </row>
    <row r="15" spans="1:15" x14ac:dyDescent="0.3">
      <c r="A15" t="s">
        <v>591</v>
      </c>
      <c r="B15" s="8" t="s">
        <v>592</v>
      </c>
      <c r="C15" s="8" t="str">
        <f t="shared" si="0"/>
        <v xml:space="preserve">BE - Université Libre de Bruxelles ULB - Ecole Polytechnique de Bruxelles </v>
      </c>
      <c r="J15" t="s">
        <v>593</v>
      </c>
    </row>
    <row r="16" spans="1:15" x14ac:dyDescent="0.3">
      <c r="A16" t="s">
        <v>591</v>
      </c>
      <c r="B16" s="8" t="s">
        <v>594</v>
      </c>
      <c r="C16" s="8" t="str">
        <f t="shared" si="0"/>
        <v>BE - Universiteit Gent</v>
      </c>
      <c r="J16" t="s">
        <v>595</v>
      </c>
    </row>
    <row r="17" spans="1:10" x14ac:dyDescent="0.3">
      <c r="A17" t="s">
        <v>591</v>
      </c>
      <c r="B17" s="8" t="s">
        <v>596</v>
      </c>
      <c r="C17" s="8" t="str">
        <f t="shared" si="0"/>
        <v>BE - Katholike Universiteit Leuven</v>
      </c>
      <c r="J17" t="s">
        <v>597</v>
      </c>
    </row>
    <row r="18" spans="1:10" x14ac:dyDescent="0.3">
      <c r="A18" t="s">
        <v>591</v>
      </c>
      <c r="B18" s="8" t="s">
        <v>598</v>
      </c>
      <c r="C18" s="8" t="str">
        <f t="shared" si="0"/>
        <v>BE - Université de Liège</v>
      </c>
    </row>
    <row r="19" spans="1:10" x14ac:dyDescent="0.3">
      <c r="A19" t="s">
        <v>591</v>
      </c>
      <c r="B19" s="8" t="s">
        <v>599</v>
      </c>
      <c r="C19" s="8" t="str">
        <f t="shared" si="0"/>
        <v>BE - Université Catholique de Louvain - EPL</v>
      </c>
    </row>
    <row r="20" spans="1:10" x14ac:dyDescent="0.3">
      <c r="A20" t="s">
        <v>600</v>
      </c>
      <c r="B20" s="8" t="s">
        <v>601</v>
      </c>
      <c r="C20" s="8" t="str">
        <f t="shared" si="0"/>
        <v>BG - Angel Kanchev University of Ruse</v>
      </c>
    </row>
    <row r="21" spans="1:10" x14ac:dyDescent="0.3">
      <c r="A21" t="s">
        <v>600</v>
      </c>
      <c r="B21" s="8" t="s">
        <v>602</v>
      </c>
      <c r="C21" s="8" t="str">
        <f t="shared" si="0"/>
        <v>BG - Technical University of Sofia</v>
      </c>
    </row>
    <row r="22" spans="1:10" x14ac:dyDescent="0.3">
      <c r="A22" t="s">
        <v>603</v>
      </c>
      <c r="B22" s="8" t="s">
        <v>604</v>
      </c>
      <c r="C22" s="8" t="str">
        <f t="shared" si="0"/>
        <v>CH - HES-SO Haute École Spécialisée de Suisse Occidentale - hepia</v>
      </c>
    </row>
    <row r="23" spans="1:10" x14ac:dyDescent="0.3">
      <c r="A23" t="s">
        <v>603</v>
      </c>
      <c r="B23" s="8" t="s">
        <v>605</v>
      </c>
      <c r="C23" s="8" t="str">
        <f t="shared" si="0"/>
        <v>CH - École Polytechnique Fédérale de Lausanne EPFL</v>
      </c>
    </row>
    <row r="24" spans="1:10" x14ac:dyDescent="0.3">
      <c r="A24" t="s">
        <v>603</v>
      </c>
      <c r="B24" s="8" t="s">
        <v>606</v>
      </c>
      <c r="C24" s="8" t="str">
        <f t="shared" si="0"/>
        <v>CH - Zürcher Hochschule für Angewandte Wissenschaften ZHAW</v>
      </c>
    </row>
    <row r="25" spans="1:10" x14ac:dyDescent="0.3">
      <c r="A25" t="s">
        <v>607</v>
      </c>
      <c r="B25" s="8" t="s">
        <v>608</v>
      </c>
      <c r="C25" s="8" t="str">
        <f t="shared" si="0"/>
        <v>CZ - Czech Technical University CTU</v>
      </c>
    </row>
    <row r="26" spans="1:10" x14ac:dyDescent="0.3">
      <c r="A26" t="s">
        <v>609</v>
      </c>
      <c r="B26" s="8" t="s">
        <v>610</v>
      </c>
      <c r="C26" s="8" t="str">
        <f t="shared" si="0"/>
        <v>DE - RWTH - Aachen</v>
      </c>
    </row>
    <row r="27" spans="1:10" x14ac:dyDescent="0.3">
      <c r="A27" t="s">
        <v>609</v>
      </c>
      <c r="B27" s="8" t="s">
        <v>611</v>
      </c>
      <c r="C27" s="8" t="str">
        <f t="shared" si="0"/>
        <v>DE - Technische Universität Berlin</v>
      </c>
    </row>
    <row r="28" spans="1:10" x14ac:dyDescent="0.3">
      <c r="A28" t="s">
        <v>609</v>
      </c>
      <c r="B28" s="8" t="s">
        <v>612</v>
      </c>
      <c r="C28" s="8" t="str">
        <f t="shared" si="0"/>
        <v>DE - Rheinish Friedrich-Wilhems-Universität Bonn</v>
      </c>
    </row>
    <row r="29" spans="1:10" x14ac:dyDescent="0.3">
      <c r="A29" t="s">
        <v>609</v>
      </c>
      <c r="B29" s="8" t="s">
        <v>613</v>
      </c>
      <c r="C29" s="8" t="str">
        <f t="shared" si="0"/>
        <v>DE - Technische Universität Braunschweig</v>
      </c>
    </row>
    <row r="30" spans="1:10" x14ac:dyDescent="0.3">
      <c r="A30" t="s">
        <v>609</v>
      </c>
      <c r="B30" s="8" t="s">
        <v>614</v>
      </c>
      <c r="C30" s="8" t="str">
        <f t="shared" si="0"/>
        <v>DE - Technische Universität Darmstadt</v>
      </c>
    </row>
    <row r="31" spans="1:10" x14ac:dyDescent="0.3">
      <c r="A31" t="s">
        <v>609</v>
      </c>
      <c r="B31" s="8" t="s">
        <v>615</v>
      </c>
      <c r="C31" s="8" t="str">
        <f t="shared" si="0"/>
        <v>DE - Friedrich-Alexander Universität FAU</v>
      </c>
    </row>
    <row r="32" spans="1:10" x14ac:dyDescent="0.3">
      <c r="A32" t="s">
        <v>609</v>
      </c>
      <c r="B32" s="8" t="s">
        <v>616</v>
      </c>
      <c r="C32" s="8" t="str">
        <f t="shared" si="0"/>
        <v>DE - Hamburg University of Technology</v>
      </c>
    </row>
    <row r="33" spans="1:3" x14ac:dyDescent="0.3">
      <c r="A33" t="s">
        <v>609</v>
      </c>
      <c r="B33" s="8" t="s">
        <v>617</v>
      </c>
      <c r="C33" s="8" t="str">
        <f t="shared" si="0"/>
        <v>DE - Universität Kassel</v>
      </c>
    </row>
    <row r="34" spans="1:3" x14ac:dyDescent="0.3">
      <c r="A34" t="s">
        <v>609</v>
      </c>
      <c r="B34" s="8" t="s">
        <v>618</v>
      </c>
      <c r="C34" s="8" t="str">
        <f t="shared" si="0"/>
        <v>DE - Mannheim University of Applied Sciences</v>
      </c>
    </row>
    <row r="35" spans="1:3" x14ac:dyDescent="0.3">
      <c r="A35" t="s">
        <v>609</v>
      </c>
      <c r="B35" s="8" t="s">
        <v>619</v>
      </c>
      <c r="C35" s="8" t="str">
        <f t="shared" si="0"/>
        <v>DE - Technische Universität München</v>
      </c>
    </row>
    <row r="36" spans="1:3" x14ac:dyDescent="0.3">
      <c r="A36" t="s">
        <v>609</v>
      </c>
      <c r="B36" s="8" t="s">
        <v>620</v>
      </c>
      <c r="C36" s="8" t="str">
        <f t="shared" si="0"/>
        <v>DE - Universität des Saarlandes</v>
      </c>
    </row>
    <row r="37" spans="1:3" x14ac:dyDescent="0.3">
      <c r="A37" t="s">
        <v>609</v>
      </c>
      <c r="B37" s="8" t="s">
        <v>621</v>
      </c>
      <c r="C37" s="8" t="str">
        <f t="shared" si="0"/>
        <v>DE - Universität Stuttgart</v>
      </c>
    </row>
    <row r="38" spans="1:3" x14ac:dyDescent="0.3">
      <c r="A38" t="s">
        <v>622</v>
      </c>
      <c r="B38" s="8" t="s">
        <v>623</v>
      </c>
      <c r="C38" s="8" t="str">
        <f t="shared" si="0"/>
        <v>DK - Aalborg University</v>
      </c>
    </row>
    <row r="39" spans="1:3" x14ac:dyDescent="0.3">
      <c r="A39" t="s">
        <v>622</v>
      </c>
      <c r="B39" s="8" t="s">
        <v>624</v>
      </c>
      <c r="C39" s="8" t="str">
        <f t="shared" si="0"/>
        <v>DK - Technical University of Denmark - DTU</v>
      </c>
    </row>
    <row r="40" spans="1:3" x14ac:dyDescent="0.3">
      <c r="A40" t="s">
        <v>625</v>
      </c>
      <c r="B40" s="8" t="s">
        <v>626</v>
      </c>
      <c r="C40" s="8" t="str">
        <f t="shared" si="0"/>
        <v>FR - Université de Franche-Comté UFC</v>
      </c>
    </row>
    <row r="41" spans="1:3" x14ac:dyDescent="0.3">
      <c r="A41" t="s">
        <v>625</v>
      </c>
      <c r="B41" s="8" t="s">
        <v>627</v>
      </c>
      <c r="C41" s="8" t="str">
        <f t="shared" si="0"/>
        <v>FR - École pour l'Informatique et les Techniques Avancées - EPITA</v>
      </c>
    </row>
    <row r="42" spans="1:3" x14ac:dyDescent="0.3">
      <c r="A42" t="s">
        <v>625</v>
      </c>
      <c r="B42" s="8" t="s">
        <v>628</v>
      </c>
      <c r="C42" s="8" t="str">
        <f t="shared" si="0"/>
        <v>FR - ENSEIRB MATMECA / IPB</v>
      </c>
    </row>
    <row r="43" spans="1:3" x14ac:dyDescent="0.3">
      <c r="A43" t="s">
        <v>625</v>
      </c>
      <c r="B43" s="8" t="s">
        <v>629</v>
      </c>
      <c r="C43" s="8" t="str">
        <f t="shared" si="0"/>
        <v>FR - École Nationale d’Ingénieurs de Brest ENIB</v>
      </c>
    </row>
    <row r="44" spans="1:3" x14ac:dyDescent="0.3">
      <c r="A44" t="s">
        <v>625</v>
      </c>
      <c r="B44" s="8" t="s">
        <v>630</v>
      </c>
      <c r="C44" s="8" t="str">
        <f t="shared" si="0"/>
        <v>FR - ISEN Yncréa Ouest</v>
      </c>
    </row>
    <row r="45" spans="1:3" x14ac:dyDescent="0.3">
      <c r="A45" t="s">
        <v>625</v>
      </c>
      <c r="B45" s="8" t="s">
        <v>631</v>
      </c>
      <c r="C45" s="8" t="str">
        <f t="shared" si="0"/>
        <v>FR - École Nationale Supérieure d'Ingénieurs de Caen ENSICAEN</v>
      </c>
    </row>
    <row r="46" spans="1:3" x14ac:dyDescent="0.3">
      <c r="A46" t="s">
        <v>625</v>
      </c>
      <c r="B46" s="8" t="s">
        <v>632</v>
      </c>
      <c r="C46" s="8" t="str">
        <f t="shared" si="0"/>
        <v>FR - EURECOM</v>
      </c>
    </row>
    <row r="47" spans="1:3" x14ac:dyDescent="0.3">
      <c r="A47" t="s">
        <v>625</v>
      </c>
      <c r="B47" s="8" t="s">
        <v>633</v>
      </c>
      <c r="C47" s="8" t="str">
        <f t="shared" si="0"/>
        <v>FR - Ecole Nationale Supérieure de l'Electronique et de ses Applications - ENSEA</v>
      </c>
    </row>
    <row r="48" spans="1:3" x14ac:dyDescent="0.3">
      <c r="A48" t="s">
        <v>625</v>
      </c>
      <c r="B48" s="8" t="s">
        <v>634</v>
      </c>
      <c r="C48" s="8" t="str">
        <f t="shared" si="0"/>
        <v>FR - Telecom Sud Paris</v>
      </c>
    </row>
    <row r="49" spans="1:3" x14ac:dyDescent="0.3">
      <c r="A49" t="s">
        <v>625</v>
      </c>
      <c r="B49" s="8" t="s">
        <v>635</v>
      </c>
      <c r="C49" s="8" t="str">
        <f t="shared" si="0"/>
        <v>FR - Centrale SUPELEC</v>
      </c>
    </row>
    <row r="50" spans="1:3" x14ac:dyDescent="0.3">
      <c r="A50" t="s">
        <v>625</v>
      </c>
      <c r="B50" s="8" t="s">
        <v>636</v>
      </c>
      <c r="C50" s="8" t="str">
        <f t="shared" si="0"/>
        <v>FR - INP Grenoble, Institute of Engineering and Management</v>
      </c>
    </row>
    <row r="51" spans="1:3" x14ac:dyDescent="0.3">
      <c r="A51" t="s">
        <v>625</v>
      </c>
      <c r="B51" s="8" t="s">
        <v>637</v>
      </c>
      <c r="C51" s="8" t="str">
        <f t="shared" si="0"/>
        <v>FR - Université Grenoble Alpes - UGA</v>
      </c>
    </row>
    <row r="52" spans="1:3" x14ac:dyDescent="0.3">
      <c r="A52" t="s">
        <v>625</v>
      </c>
      <c r="B52" s="8" t="s">
        <v>638</v>
      </c>
      <c r="C52" s="8" t="str">
        <f t="shared" si="0"/>
        <v>FR - HEC</v>
      </c>
    </row>
    <row r="53" spans="1:3" x14ac:dyDescent="0.3">
      <c r="A53" t="s">
        <v>625</v>
      </c>
      <c r="B53" s="8" t="s">
        <v>639</v>
      </c>
      <c r="C53" s="8" t="str">
        <f t="shared" si="0"/>
        <v>FR - Université des Sciences et Technologies de Lille - Polytech Lille</v>
      </c>
    </row>
    <row r="54" spans="1:3" x14ac:dyDescent="0.3">
      <c r="A54" t="s">
        <v>625</v>
      </c>
      <c r="B54" s="8" t="s">
        <v>640</v>
      </c>
      <c r="C54" s="8" t="str">
        <f t="shared" si="0"/>
        <v>FR - Centrale Lille</v>
      </c>
    </row>
    <row r="55" spans="1:3" x14ac:dyDescent="0.3">
      <c r="A55" t="s">
        <v>625</v>
      </c>
      <c r="B55" s="8" t="s">
        <v>641</v>
      </c>
      <c r="C55" s="8" t="str">
        <f t="shared" si="0"/>
        <v>FR - IMT Nord Europe</v>
      </c>
    </row>
    <row r="56" spans="1:3" x14ac:dyDescent="0.3">
      <c r="A56" t="s">
        <v>625</v>
      </c>
      <c r="B56" s="8" t="s">
        <v>642</v>
      </c>
      <c r="C56" s="8" t="str">
        <f t="shared" si="0"/>
        <v>FR - Université Claude Bernard Lyon 1 - Polytech Lyon</v>
      </c>
    </row>
    <row r="57" spans="1:3" x14ac:dyDescent="0.3">
      <c r="A57" t="s">
        <v>625</v>
      </c>
      <c r="B57" s="8" t="s">
        <v>643</v>
      </c>
      <c r="C57" s="8" t="str">
        <f t="shared" si="0"/>
        <v>FR - Centrale Lyon</v>
      </c>
    </row>
    <row r="58" spans="1:3" x14ac:dyDescent="0.3">
      <c r="A58" t="s">
        <v>625</v>
      </c>
      <c r="B58" s="8" t="s">
        <v>644</v>
      </c>
      <c r="C58" s="8" t="str">
        <f t="shared" si="0"/>
        <v>FR - INSA Lyon</v>
      </c>
    </row>
    <row r="59" spans="1:3" x14ac:dyDescent="0.3">
      <c r="A59" t="s">
        <v>625</v>
      </c>
      <c r="B59" s="8" t="s">
        <v>645</v>
      </c>
      <c r="C59" s="8" t="str">
        <f t="shared" si="0"/>
        <v>FR - Centrale Méditerranée</v>
      </c>
    </row>
    <row r="60" spans="1:3" x14ac:dyDescent="0.3">
      <c r="A60" t="s">
        <v>625</v>
      </c>
      <c r="B60" s="8" t="s">
        <v>646</v>
      </c>
      <c r="C60" s="8" t="str">
        <f t="shared" si="0"/>
        <v>FR - Université de Lorraine - École des Mines de Nancy - Telecom Nancy</v>
      </c>
    </row>
    <row r="61" spans="1:3" x14ac:dyDescent="0.3">
      <c r="A61" t="s">
        <v>625</v>
      </c>
      <c r="B61" s="8" t="s">
        <v>647</v>
      </c>
      <c r="C61" s="8" t="str">
        <f t="shared" si="0"/>
        <v xml:space="preserve">FR - Université de Nantes - Polytech Nantes </v>
      </c>
    </row>
    <row r="62" spans="1:3" x14ac:dyDescent="0.3">
      <c r="A62" t="s">
        <v>625</v>
      </c>
      <c r="B62" s="8" t="s">
        <v>648</v>
      </c>
      <c r="C62" s="8" t="str">
        <f t="shared" si="0"/>
        <v>FR - Centrale Nantes</v>
      </c>
    </row>
    <row r="63" spans="1:3" x14ac:dyDescent="0.3">
      <c r="A63" t="s">
        <v>625</v>
      </c>
      <c r="B63" s="8" t="s">
        <v>649</v>
      </c>
      <c r="C63" s="8" t="str">
        <f t="shared" si="0"/>
        <v>FR - IMT Atlantique</v>
      </c>
    </row>
    <row r="64" spans="1:3" x14ac:dyDescent="0.3">
      <c r="A64" t="s">
        <v>625</v>
      </c>
      <c r="B64" s="8" t="s">
        <v>650</v>
      </c>
      <c r="C64" s="8" t="str">
        <f t="shared" si="0"/>
        <v>FR - Institut d'Optique Théorique et Appliquée</v>
      </c>
    </row>
    <row r="65" spans="1:3" x14ac:dyDescent="0.3">
      <c r="A65" t="s">
        <v>625</v>
      </c>
      <c r="B65" s="8" t="s">
        <v>651</v>
      </c>
      <c r="C65" s="8" t="str">
        <f t="shared" si="0"/>
        <v>FR - École Polytechnique</v>
      </c>
    </row>
    <row r="66" spans="1:3" x14ac:dyDescent="0.3">
      <c r="A66" t="s">
        <v>625</v>
      </c>
      <c r="B66" s="8" t="s">
        <v>652</v>
      </c>
      <c r="C66" s="8" t="str">
        <f t="shared" si="0"/>
        <v>FR - ENSTA Paris</v>
      </c>
    </row>
    <row r="67" spans="1:3" x14ac:dyDescent="0.3">
      <c r="A67" t="s">
        <v>625</v>
      </c>
      <c r="B67" s="8" t="s">
        <v>653</v>
      </c>
      <c r="C67" s="8" t="str">
        <f t="shared" si="0"/>
        <v>FR - Mines Paris - PSL University</v>
      </c>
    </row>
    <row r="68" spans="1:3" x14ac:dyDescent="0.3">
      <c r="A68" t="s">
        <v>625</v>
      </c>
      <c r="B68" s="8" t="s">
        <v>654</v>
      </c>
      <c r="C68" s="8" t="str">
        <f t="shared" si="0"/>
        <v>FR - Telecom Paris</v>
      </c>
    </row>
    <row r="69" spans="1:3" x14ac:dyDescent="0.3">
      <c r="A69" t="s">
        <v>625</v>
      </c>
      <c r="B69" s="8" t="s">
        <v>655</v>
      </c>
      <c r="C69" s="8" t="str">
        <f t="shared" si="0"/>
        <v>FR - ECE Engineering School</v>
      </c>
    </row>
    <row r="70" spans="1:3" x14ac:dyDescent="0.3">
      <c r="A70" t="s">
        <v>625</v>
      </c>
      <c r="B70" s="8" t="s">
        <v>656</v>
      </c>
      <c r="C70" s="8" t="str">
        <f t="shared" si="0"/>
        <v>FR - Sorbonne Université</v>
      </c>
    </row>
    <row r="71" spans="1:3" x14ac:dyDescent="0.3">
      <c r="A71" t="s">
        <v>625</v>
      </c>
      <c r="B71" s="8" t="s">
        <v>657</v>
      </c>
      <c r="C71" s="8" t="str">
        <f t="shared" si="0"/>
        <v>FR - Université de Strasbourg - Telecom physique</v>
      </c>
    </row>
    <row r="72" spans="1:3" x14ac:dyDescent="0.3">
      <c r="A72" t="s">
        <v>625</v>
      </c>
      <c r="B72" s="8" t="s">
        <v>658</v>
      </c>
      <c r="C72" s="8" t="str">
        <f t="shared" si="0"/>
        <v>FR - École Nationale d'Ingénieurs de Tarbes</v>
      </c>
    </row>
    <row r="73" spans="1:3" x14ac:dyDescent="0.3">
      <c r="A73" t="s">
        <v>625</v>
      </c>
      <c r="B73" s="8" t="s">
        <v>659</v>
      </c>
      <c r="C73" s="8" t="str">
        <f t="shared" si="0"/>
        <v>FR - Institut National des Sciences Appliquées de Toulouse INSA Toulouse</v>
      </c>
    </row>
    <row r="74" spans="1:3" x14ac:dyDescent="0.3">
      <c r="A74" t="s">
        <v>625</v>
      </c>
      <c r="B74" s="8" t="s">
        <v>660</v>
      </c>
      <c r="C74" s="8" t="str">
        <f t="shared" si="0"/>
        <v>FR - ISAE-SUPAERO</v>
      </c>
    </row>
    <row r="75" spans="1:3" x14ac:dyDescent="0.3">
      <c r="A75" t="s">
        <v>625</v>
      </c>
      <c r="B75" s="8" t="s">
        <v>661</v>
      </c>
      <c r="C75" s="8" t="str">
        <f t="shared" si="0"/>
        <v>FR - Ensica</v>
      </c>
    </row>
    <row r="76" spans="1:3" x14ac:dyDescent="0.3">
      <c r="A76" t="s">
        <v>625</v>
      </c>
      <c r="B76" s="8" t="s">
        <v>662</v>
      </c>
      <c r="C76" s="8" t="str">
        <f t="shared" ref="C76:C142" si="1">A76 &amp; " - " &amp; B76</f>
        <v>FR - INPT Inst. Nat. Polytechnique de Toulouse ENSEEIHT</v>
      </c>
    </row>
    <row r="77" spans="1:3" x14ac:dyDescent="0.3">
      <c r="A77" t="s">
        <v>625</v>
      </c>
      <c r="B77" s="8" t="s">
        <v>663</v>
      </c>
      <c r="C77" s="8" t="str">
        <f t="shared" si="1"/>
        <v>FR - INSA - Université Polytechnique Hauts-de-France UPHF (GRADO)</v>
      </c>
    </row>
    <row r="78" spans="1:3" x14ac:dyDescent="0.3">
      <c r="A78" t="s">
        <v>625</v>
      </c>
      <c r="B78" s="8" t="s">
        <v>664</v>
      </c>
      <c r="C78" s="8" t="str">
        <f t="shared" si="1"/>
        <v>FR - INSA - Université Polytechnique Hauts-de-France UPHF (MASTER)</v>
      </c>
    </row>
    <row r="79" spans="1:3" x14ac:dyDescent="0.3">
      <c r="A79" t="s">
        <v>665</v>
      </c>
      <c r="B79" s="8" t="s">
        <v>666</v>
      </c>
      <c r="C79" s="8" t="str">
        <f t="shared" si="1"/>
        <v>GR - University of West Attica</v>
      </c>
    </row>
    <row r="80" spans="1:3" x14ac:dyDescent="0.3">
      <c r="A80" t="s">
        <v>1095</v>
      </c>
      <c r="B80" s="8" t="s">
        <v>1096</v>
      </c>
      <c r="C80" s="8" t="s">
        <v>1097</v>
      </c>
    </row>
    <row r="81" spans="1:3" x14ac:dyDescent="0.3">
      <c r="A81" t="s">
        <v>256</v>
      </c>
      <c r="B81" s="8" t="s">
        <v>667</v>
      </c>
      <c r="C81" s="8" t="str">
        <f t="shared" si="1"/>
        <v>IT - Politecnico di Bari</v>
      </c>
    </row>
    <row r="82" spans="1:3" x14ac:dyDescent="0.3">
      <c r="A82" t="s">
        <v>256</v>
      </c>
      <c r="B82" s="8" t="s">
        <v>668</v>
      </c>
      <c r="C82" s="8" t="str">
        <f t="shared" si="1"/>
        <v>IT - Università degli Studi di Cagliari</v>
      </c>
    </row>
    <row r="83" spans="1:3" x14ac:dyDescent="0.3">
      <c r="A83" t="s">
        <v>256</v>
      </c>
      <c r="B83" s="8" t="s">
        <v>669</v>
      </c>
      <c r="C83" s="8" t="str">
        <f t="shared" si="1"/>
        <v>IT - Università degli Studi di Firenze</v>
      </c>
    </row>
    <row r="84" spans="1:3" x14ac:dyDescent="0.3">
      <c r="A84" t="s">
        <v>256</v>
      </c>
      <c r="B84" s="8" t="s">
        <v>670</v>
      </c>
      <c r="C84" s="8" t="str">
        <f t="shared" si="1"/>
        <v>IT - Politecnico di Milano</v>
      </c>
    </row>
    <row r="85" spans="1:3" x14ac:dyDescent="0.3">
      <c r="A85" t="s">
        <v>256</v>
      </c>
      <c r="B85" s="8" t="s">
        <v>671</v>
      </c>
      <c r="C85" s="8" t="str">
        <f t="shared" si="1"/>
        <v>IT - Universitá degli Studi di Napoli Federico II</v>
      </c>
    </row>
    <row r="86" spans="1:3" x14ac:dyDescent="0.3">
      <c r="A86" t="s">
        <v>256</v>
      </c>
      <c r="B86" s="8" t="s">
        <v>672</v>
      </c>
      <c r="C86" s="8" t="str">
        <f t="shared" si="1"/>
        <v>IT - Universitá degli Studi di Napoli "Parthenope"</v>
      </c>
    </row>
    <row r="87" spans="1:3" x14ac:dyDescent="0.3">
      <c r="A87" t="s">
        <v>256</v>
      </c>
      <c r="B87" s="8" t="s">
        <v>673</v>
      </c>
      <c r="C87" s="8" t="str">
        <f t="shared" si="1"/>
        <v>IT - Universitá degli Studi di Padova</v>
      </c>
    </row>
    <row r="88" spans="1:3" x14ac:dyDescent="0.3">
      <c r="A88" t="s">
        <v>256</v>
      </c>
      <c r="B88" s="8" t="s">
        <v>674</v>
      </c>
      <c r="C88" s="8" t="str">
        <f t="shared" si="1"/>
        <v>IT - Universitá degli Studi di Pavia</v>
      </c>
    </row>
    <row r="89" spans="1:3" x14ac:dyDescent="0.3">
      <c r="A89" t="s">
        <v>256</v>
      </c>
      <c r="B89" s="8" t="s">
        <v>675</v>
      </c>
      <c r="C89" s="8" t="str">
        <f t="shared" si="1"/>
        <v>IT - Università La Sapienza</v>
      </c>
    </row>
    <row r="90" spans="1:3" x14ac:dyDescent="0.3">
      <c r="A90" t="s">
        <v>256</v>
      </c>
      <c r="B90" s="8" t="s">
        <v>676</v>
      </c>
      <c r="C90" s="8" t="str">
        <f t="shared" si="1"/>
        <v>IT - Università degli Studi di Roma 'Tor Vergata'</v>
      </c>
    </row>
    <row r="91" spans="1:3" x14ac:dyDescent="0.3">
      <c r="A91" t="s">
        <v>256</v>
      </c>
      <c r="B91" s="8" t="s">
        <v>677</v>
      </c>
      <c r="C91" s="8" t="str">
        <f t="shared" si="1"/>
        <v>IT - University of Rome Campus Bio-Medico – UCBM</v>
      </c>
    </row>
    <row r="92" spans="1:3" x14ac:dyDescent="0.3">
      <c r="A92" t="s">
        <v>256</v>
      </c>
      <c r="B92" s="8" t="s">
        <v>678</v>
      </c>
      <c r="C92" s="8" t="str">
        <f t="shared" si="1"/>
        <v>IT - Università degli studi Roma Tre</v>
      </c>
    </row>
    <row r="93" spans="1:3" x14ac:dyDescent="0.3">
      <c r="A93" t="s">
        <v>256</v>
      </c>
      <c r="B93" s="8" t="s">
        <v>679</v>
      </c>
      <c r="C93" s="8" t="str">
        <f t="shared" si="1"/>
        <v>IT - Politecnico di Torino</v>
      </c>
    </row>
    <row r="94" spans="1:3" x14ac:dyDescent="0.3">
      <c r="A94" t="s">
        <v>256</v>
      </c>
      <c r="B94" s="8" t="s">
        <v>680</v>
      </c>
      <c r="C94" s="8" t="str">
        <f t="shared" si="1"/>
        <v>IT - Università degli Studi di Trento</v>
      </c>
    </row>
    <row r="95" spans="1:3" x14ac:dyDescent="0.3">
      <c r="A95" t="s">
        <v>681</v>
      </c>
      <c r="B95" s="8" t="s">
        <v>682</v>
      </c>
      <c r="C95" s="8" t="str">
        <f t="shared" si="1"/>
        <v>IE - Univ. of Limerick</v>
      </c>
    </row>
    <row r="96" spans="1:3" x14ac:dyDescent="0.3">
      <c r="A96" t="s">
        <v>683</v>
      </c>
      <c r="B96" s="8" t="s">
        <v>684</v>
      </c>
      <c r="C96" s="8" t="str">
        <f t="shared" si="1"/>
        <v>MK - Ss. Cyril and Methodius University in Skopje</v>
      </c>
    </row>
    <row r="97" spans="1:3" x14ac:dyDescent="0.3">
      <c r="A97" t="s">
        <v>685</v>
      </c>
      <c r="B97" s="8" t="s">
        <v>686</v>
      </c>
      <c r="C97" s="8" t="str">
        <f t="shared" si="1"/>
        <v xml:space="preserve">NO - UiT Norges Arctic university of Norway </v>
      </c>
    </row>
    <row r="98" spans="1:3" x14ac:dyDescent="0.3">
      <c r="A98" t="s">
        <v>685</v>
      </c>
      <c r="B98" s="8" t="s">
        <v>687</v>
      </c>
      <c r="C98" s="8" t="str">
        <f t="shared" si="1"/>
        <v>NO - Norwegian University of Science and Technology NTNU</v>
      </c>
    </row>
    <row r="99" spans="1:3" x14ac:dyDescent="0.3">
      <c r="A99" t="s">
        <v>688</v>
      </c>
      <c r="B99" s="8" t="s">
        <v>689</v>
      </c>
      <c r="C99" s="8" t="str">
        <f t="shared" si="1"/>
        <v>NL - Technische Universiteit Eindhoven</v>
      </c>
    </row>
    <row r="100" spans="1:3" x14ac:dyDescent="0.3">
      <c r="A100" t="s">
        <v>690</v>
      </c>
      <c r="B100" s="8" t="s">
        <v>691</v>
      </c>
      <c r="C100" s="8" t="str">
        <f t="shared" si="1"/>
        <v>PT - Instituto Politécnico de Bragança</v>
      </c>
    </row>
    <row r="101" spans="1:3" x14ac:dyDescent="0.3">
      <c r="A101" t="s">
        <v>690</v>
      </c>
      <c r="B101" s="8" t="s">
        <v>692</v>
      </c>
      <c r="C101" s="8" t="str">
        <f t="shared" si="1"/>
        <v>PT - Universidade da Beira Interior</v>
      </c>
    </row>
    <row r="102" spans="1:3" x14ac:dyDescent="0.3">
      <c r="A102" t="s">
        <v>690</v>
      </c>
      <c r="B102" s="8" t="s">
        <v>693</v>
      </c>
      <c r="C102" s="8" t="str">
        <f t="shared" si="1"/>
        <v>PT - Polytechnic Institute of Leiria</v>
      </c>
    </row>
    <row r="103" spans="1:3" x14ac:dyDescent="0.3">
      <c r="A103" t="s">
        <v>690</v>
      </c>
      <c r="B103" s="8" t="s">
        <v>1100</v>
      </c>
      <c r="C103" s="8" t="str">
        <f t="shared" si="1"/>
        <v xml:space="preserve">PT - Universidade de Coimbra </v>
      </c>
    </row>
    <row r="104" spans="1:3" x14ac:dyDescent="0.3">
      <c r="A104" t="s">
        <v>690</v>
      </c>
      <c r="B104" s="8" t="s">
        <v>694</v>
      </c>
      <c r="C104" s="8" t="str">
        <f t="shared" si="1"/>
        <v>PT - Universidade de Lisboa* - Técnico de Lisboa</v>
      </c>
    </row>
    <row r="105" spans="1:3" x14ac:dyDescent="0.3">
      <c r="A105" t="s">
        <v>690</v>
      </c>
      <c r="B105" s="8" t="s">
        <v>695</v>
      </c>
      <c r="C105" s="8" t="str">
        <f t="shared" si="1"/>
        <v>PT - Universidade de Lisboa - Faculty of Sciences</v>
      </c>
    </row>
    <row r="106" spans="1:3" x14ac:dyDescent="0.3">
      <c r="A106" t="s">
        <v>690</v>
      </c>
      <c r="B106" s="8" t="s">
        <v>696</v>
      </c>
      <c r="C106" s="8" t="str">
        <f t="shared" si="1"/>
        <v>PT - Instituto Politécnico do Porto - Instituto Superior de Engenharia do Porto</v>
      </c>
    </row>
    <row r="107" spans="1:3" x14ac:dyDescent="0.3">
      <c r="A107" t="s">
        <v>697</v>
      </c>
      <c r="B107" s="8" t="s">
        <v>698</v>
      </c>
      <c r="C107" s="8" t="str">
        <f t="shared" si="1"/>
        <v>PL - University of Science and Technology - AGH</v>
      </c>
    </row>
    <row r="108" spans="1:3" x14ac:dyDescent="0.3">
      <c r="A108" t="s">
        <v>697</v>
      </c>
      <c r="B108" s="8" t="s">
        <v>699</v>
      </c>
      <c r="C108" s="8" t="str">
        <f t="shared" si="1"/>
        <v>PL - Cracow University of Technology- Politechnika Krakowska</v>
      </c>
    </row>
    <row r="109" spans="1:3" x14ac:dyDescent="0.3">
      <c r="A109" t="s">
        <v>697</v>
      </c>
      <c r="B109" s="8" t="s">
        <v>700</v>
      </c>
      <c r="C109" s="8" t="str">
        <f t="shared" si="1"/>
        <v>PL - Technical University of Lodz</v>
      </c>
    </row>
    <row r="110" spans="1:3" x14ac:dyDescent="0.3">
      <c r="A110" t="s">
        <v>697</v>
      </c>
      <c r="B110" s="8" t="s">
        <v>701</v>
      </c>
      <c r="C110" s="8" t="str">
        <f t="shared" si="1"/>
        <v>PL - Poznan University of Technology</v>
      </c>
    </row>
    <row r="111" spans="1:3" x14ac:dyDescent="0.3">
      <c r="A111" t="s">
        <v>697</v>
      </c>
      <c r="B111" s="8" t="s">
        <v>702</v>
      </c>
      <c r="C111" s="8" t="str">
        <f t="shared" si="1"/>
        <v>PL - Rzeszów University of Technology</v>
      </c>
    </row>
    <row r="112" spans="1:3" x14ac:dyDescent="0.3">
      <c r="A112" t="s">
        <v>697</v>
      </c>
      <c r="B112" s="8" t="s">
        <v>703</v>
      </c>
      <c r="C112" s="8" t="str">
        <f t="shared" si="1"/>
        <v>PL - West Pomeranian University of Technology</v>
      </c>
    </row>
    <row r="113" spans="1:3" x14ac:dyDescent="0.3">
      <c r="A113" t="s">
        <v>697</v>
      </c>
      <c r="B113" s="8" t="s">
        <v>704</v>
      </c>
      <c r="C113" s="8" t="str">
        <f t="shared" si="1"/>
        <v>PL - Warsaw University of Technology</v>
      </c>
    </row>
    <row r="114" spans="1:3" x14ac:dyDescent="0.3">
      <c r="A114" t="s">
        <v>697</v>
      </c>
      <c r="B114" s="8" t="s">
        <v>705</v>
      </c>
      <c r="C114" s="8" t="str">
        <f t="shared" si="1"/>
        <v>PL - Politechnika Wroclawska / Wroclaw University of Technology</v>
      </c>
    </row>
    <row r="115" spans="1:3" x14ac:dyDescent="0.3">
      <c r="A115" t="s">
        <v>1099</v>
      </c>
      <c r="B115" s="8" t="s">
        <v>1098</v>
      </c>
      <c r="C115" s="8" t="str">
        <f t="shared" si="1"/>
        <v>PR - Universidad Politécnica de Puerto Rico PUPR</v>
      </c>
    </row>
    <row r="116" spans="1:3" x14ac:dyDescent="0.3">
      <c r="A116" t="s">
        <v>706</v>
      </c>
      <c r="B116" s="8" t="s">
        <v>707</v>
      </c>
      <c r="C116" s="8" t="str">
        <f t="shared" si="1"/>
        <v>RO - Academia Tehnica Militara din Bucaresti MTA</v>
      </c>
    </row>
    <row r="117" spans="1:3" x14ac:dyDescent="0.3">
      <c r="A117" t="s">
        <v>706</v>
      </c>
      <c r="B117" s="8" t="s">
        <v>708</v>
      </c>
      <c r="C117" s="8" t="str">
        <f t="shared" si="1"/>
        <v>RO - National University of Science and Technology POLITEHNICA Bucharest - UNSTPB</v>
      </c>
    </row>
    <row r="118" spans="1:3" x14ac:dyDescent="0.3">
      <c r="A118" t="s">
        <v>706</v>
      </c>
      <c r="B118" s="8" t="s">
        <v>709</v>
      </c>
      <c r="C118" s="8" t="str">
        <f t="shared" si="1"/>
        <v>RO - Universitatea "Lucian Blaga" Sibiu</v>
      </c>
    </row>
    <row r="119" spans="1:3" x14ac:dyDescent="0.3">
      <c r="A119" t="s">
        <v>710</v>
      </c>
      <c r="B119" s="8" t="s">
        <v>711</v>
      </c>
      <c r="C119" s="8" t="str">
        <f t="shared" si="1"/>
        <v>RS - University of Belgrade - School of Electrical Engineering</v>
      </c>
    </row>
    <row r="120" spans="1:3" x14ac:dyDescent="0.3">
      <c r="A120" t="s">
        <v>712</v>
      </c>
      <c r="B120" s="8" t="s">
        <v>713</v>
      </c>
      <c r="C120" s="8" t="str">
        <f t="shared" si="1"/>
        <v>SE - Jönköping University</v>
      </c>
    </row>
    <row r="121" spans="1:3" x14ac:dyDescent="0.3">
      <c r="A121" t="s">
        <v>712</v>
      </c>
      <c r="B121" s="8" t="s">
        <v>714</v>
      </c>
      <c r="C121" s="8" t="str">
        <f t="shared" si="1"/>
        <v>SE - Blekinge Institute of Technology</v>
      </c>
    </row>
    <row r="122" spans="1:3" x14ac:dyDescent="0.3">
      <c r="A122" t="s">
        <v>712</v>
      </c>
      <c r="B122" s="8" t="s">
        <v>715</v>
      </c>
      <c r="C122" s="8" t="str">
        <f t="shared" si="1"/>
        <v>SE - Linköping University - Faculty of Science and Engineering</v>
      </c>
    </row>
    <row r="123" spans="1:3" x14ac:dyDescent="0.3">
      <c r="A123" t="s">
        <v>712</v>
      </c>
      <c r="B123" s="8" t="s">
        <v>716</v>
      </c>
      <c r="C123" s="8" t="str">
        <f t="shared" si="1"/>
        <v>SE - Luleå University of Technology</v>
      </c>
    </row>
    <row r="124" spans="1:3" x14ac:dyDescent="0.3">
      <c r="A124" t="s">
        <v>712</v>
      </c>
      <c r="B124" s="8" t="s">
        <v>717</v>
      </c>
      <c r="C124" s="8" t="str">
        <f t="shared" si="1"/>
        <v>SE - Lund Institute of Technology</v>
      </c>
    </row>
    <row r="125" spans="1:3" x14ac:dyDescent="0.3">
      <c r="A125" t="s">
        <v>712</v>
      </c>
      <c r="B125" s="8" t="s">
        <v>718</v>
      </c>
      <c r="C125" s="8" t="str">
        <f t="shared" si="1"/>
        <v>SE - KTH - School of Electrical Engineering EES</v>
      </c>
    </row>
    <row r="126" spans="1:3" x14ac:dyDescent="0.3">
      <c r="A126" t="s">
        <v>712</v>
      </c>
      <c r="B126" s="8" t="s">
        <v>719</v>
      </c>
      <c r="C126" s="8" t="str">
        <f t="shared" si="1"/>
        <v>SE - Mälardalen University</v>
      </c>
    </row>
    <row r="127" spans="1:3" x14ac:dyDescent="0.3">
      <c r="A127" t="s">
        <v>720</v>
      </c>
      <c r="B127" s="8" t="s">
        <v>721</v>
      </c>
      <c r="C127" s="8" t="str">
        <f t="shared" si="1"/>
        <v>FI - Aalto University - School of Electrical Engineering</v>
      </c>
    </row>
    <row r="128" spans="1:3" x14ac:dyDescent="0.3">
      <c r="A128" t="s">
        <v>720</v>
      </c>
      <c r="B128" s="8" t="s">
        <v>722</v>
      </c>
      <c r="C128" s="8" t="str">
        <f t="shared" si="1"/>
        <v>FI - South-Eastern Finland University of Applied Sciences XAMK</v>
      </c>
    </row>
    <row r="129" spans="1:3" x14ac:dyDescent="0.3">
      <c r="A129" t="s">
        <v>720</v>
      </c>
      <c r="B129" s="8" t="s">
        <v>723</v>
      </c>
      <c r="C129" s="8" t="str">
        <f t="shared" si="1"/>
        <v xml:space="preserve">FI - University of Oulu </v>
      </c>
    </row>
    <row r="130" spans="1:3" x14ac:dyDescent="0.3">
      <c r="A130" t="s">
        <v>720</v>
      </c>
      <c r="B130" s="8" t="s">
        <v>724</v>
      </c>
      <c r="C130" s="8" t="str">
        <f t="shared" si="1"/>
        <v>FI - Tampere University</v>
      </c>
    </row>
    <row r="131" spans="1:3" x14ac:dyDescent="0.3">
      <c r="A131" t="s">
        <v>725</v>
      </c>
      <c r="B131" s="8" t="s">
        <v>726</v>
      </c>
      <c r="C131" s="8" t="str">
        <f t="shared" si="1"/>
        <v>SI - University of Ljubljana</v>
      </c>
    </row>
    <row r="132" spans="1:3" x14ac:dyDescent="0.3">
      <c r="A132" t="s">
        <v>727</v>
      </c>
      <c r="B132" s="8" t="s">
        <v>728</v>
      </c>
      <c r="C132" s="8" t="str">
        <f t="shared" si="1"/>
        <v>TR - ITÜ İstanbul Teknik Üniversitesi</v>
      </c>
    </row>
    <row r="133" spans="1:3" x14ac:dyDescent="0.3">
      <c r="A133" t="s">
        <v>727</v>
      </c>
      <c r="B133" s="8" t="s">
        <v>729</v>
      </c>
      <c r="C133" s="8" t="str">
        <f t="shared" si="1"/>
        <v>TR - Marmara Üniversitesi</v>
      </c>
    </row>
    <row r="134" spans="1:3" x14ac:dyDescent="0.3">
      <c r="A134" t="s">
        <v>727</v>
      </c>
      <c r="B134" s="8" t="s">
        <v>730</v>
      </c>
      <c r="C134" s="8" t="str">
        <f t="shared" si="1"/>
        <v>TR - Yildiz Technical University</v>
      </c>
    </row>
    <row r="135" spans="1:3" x14ac:dyDescent="0.3">
      <c r="A135" t="s">
        <v>727</v>
      </c>
      <c r="B135" s="8" t="s">
        <v>731</v>
      </c>
      <c r="C135" s="8" t="str">
        <f t="shared" si="1"/>
        <v>TR - Özyegin Üniversitesi</v>
      </c>
    </row>
    <row r="136" spans="1:3" x14ac:dyDescent="0.3">
      <c r="A136" t="s">
        <v>727</v>
      </c>
      <c r="B136" s="8" t="s">
        <v>732</v>
      </c>
      <c r="C136" s="8" t="str">
        <f t="shared" si="1"/>
        <v>TR - Namik Kemal University</v>
      </c>
    </row>
    <row r="137" spans="1:3" x14ac:dyDescent="0.3">
      <c r="A137" t="s">
        <v>733</v>
      </c>
      <c r="B137" s="8" t="s">
        <v>734</v>
      </c>
      <c r="C137" s="8" t="str">
        <f t="shared" si="1"/>
        <v>UK - Cranfield University</v>
      </c>
    </row>
    <row r="138" spans="1:3" x14ac:dyDescent="0.3">
      <c r="A138" t="s">
        <v>733</v>
      </c>
      <c r="B138" s="8" t="s">
        <v>735</v>
      </c>
      <c r="C138" s="8" t="str">
        <f t="shared" si="1"/>
        <v>UK - Queen Mary University of London</v>
      </c>
    </row>
    <row r="139" spans="1:3" x14ac:dyDescent="0.3">
      <c r="A139" t="s">
        <v>736</v>
      </c>
      <c r="B139" s="8" t="s">
        <v>737</v>
      </c>
      <c r="C139" s="8" t="str">
        <f t="shared" si="1"/>
        <v>BR - UNIVERSIDADE DE BRASILIA</v>
      </c>
    </row>
    <row r="140" spans="1:3" x14ac:dyDescent="0.3">
      <c r="A140" t="s">
        <v>738</v>
      </c>
      <c r="B140" s="8" t="s">
        <v>739</v>
      </c>
      <c r="C140" s="8" t="str">
        <f t="shared" si="1"/>
        <v>AR - Instituto Tecnológico de Buenos Aires</v>
      </c>
    </row>
    <row r="141" spans="1:3" x14ac:dyDescent="0.3">
      <c r="A141" t="s">
        <v>736</v>
      </c>
      <c r="B141" s="8" t="s">
        <v>740</v>
      </c>
      <c r="C141" s="8" t="str">
        <f t="shared" si="1"/>
        <v>BR - UNIVERSIDADE DE PASSO FUNDO (UPF)</v>
      </c>
    </row>
    <row r="142" spans="1:3" x14ac:dyDescent="0.3">
      <c r="A142" t="s">
        <v>741</v>
      </c>
      <c r="B142" s="8" t="s">
        <v>742</v>
      </c>
      <c r="C142" s="8" t="str">
        <f t="shared" si="1"/>
        <v>CA - École Polytechnique Montreal</v>
      </c>
    </row>
    <row r="143" spans="1:3" x14ac:dyDescent="0.3">
      <c r="A143" t="s">
        <v>736</v>
      </c>
      <c r="B143" s="8" t="s">
        <v>743</v>
      </c>
      <c r="C143" s="8" t="str">
        <f t="shared" ref="C143:C200" si="2">A143 &amp; " - " &amp; B143</f>
        <v>BR - Universidade de Sao Paulo USP</v>
      </c>
    </row>
    <row r="144" spans="1:3" x14ac:dyDescent="0.3">
      <c r="A144" t="s">
        <v>744</v>
      </c>
      <c r="B144" s="8" t="s">
        <v>745</v>
      </c>
      <c r="C144" s="8" t="str">
        <f t="shared" si="2"/>
        <v>FR y US - Georgia Tech</v>
      </c>
    </row>
    <row r="145" spans="1:3" x14ac:dyDescent="0.3">
      <c r="A145" t="s">
        <v>736</v>
      </c>
      <c r="B145" s="8" t="s">
        <v>746</v>
      </c>
      <c r="C145" s="8" t="str">
        <f t="shared" si="2"/>
        <v>BR - Universidade Estadual de Campinas UNICAMP</v>
      </c>
    </row>
    <row r="146" spans="1:3" x14ac:dyDescent="0.3">
      <c r="A146" t="s">
        <v>747</v>
      </c>
      <c r="B146" s="8" t="s">
        <v>748</v>
      </c>
      <c r="C146" s="8" t="str">
        <f t="shared" si="2"/>
        <v>JP - Doshisha Universíty - Graduate School of  Science and Engineering</v>
      </c>
    </row>
    <row r="147" spans="1:3" x14ac:dyDescent="0.3">
      <c r="A147" t="s">
        <v>747</v>
      </c>
      <c r="B147" s="8" t="s">
        <v>749</v>
      </c>
      <c r="C147" s="8" t="str">
        <f t="shared" si="2"/>
        <v>JP - Technology Keio University</v>
      </c>
    </row>
    <row r="148" spans="1:3" x14ac:dyDescent="0.3">
      <c r="A148" t="s">
        <v>750</v>
      </c>
      <c r="B148" s="8" t="s">
        <v>751</v>
      </c>
      <c r="C148" s="8" t="str">
        <f t="shared" si="2"/>
        <v>TW - National Taiwan University</v>
      </c>
    </row>
    <row r="149" spans="1:3" x14ac:dyDescent="0.3">
      <c r="A149" t="s">
        <v>752</v>
      </c>
      <c r="B149" s="8" t="s">
        <v>753</v>
      </c>
      <c r="C149" s="8" t="str">
        <f t="shared" si="2"/>
        <v>US - University of California - Berkeley</v>
      </c>
    </row>
    <row r="150" spans="1:3" x14ac:dyDescent="0.3">
      <c r="A150" t="s">
        <v>752</v>
      </c>
      <c r="B150" s="8" t="s">
        <v>754</v>
      </c>
      <c r="C150" s="8" t="str">
        <f t="shared" si="2"/>
        <v>US - George Mason University</v>
      </c>
    </row>
    <row r="151" spans="1:3" x14ac:dyDescent="0.3">
      <c r="A151" t="s">
        <v>755</v>
      </c>
      <c r="B151" s="8" t="s">
        <v>756</v>
      </c>
      <c r="C151" s="8" t="str">
        <f t="shared" si="2"/>
        <v>MX - Universidad Popular Autónoma del Estado de Puebla UPAEP</v>
      </c>
    </row>
    <row r="152" spans="1:3" x14ac:dyDescent="0.3">
      <c r="A152" t="s">
        <v>755</v>
      </c>
      <c r="B152" s="8" t="s">
        <v>757</v>
      </c>
      <c r="C152" s="8" t="str">
        <f t="shared" si="2"/>
        <v>MX - Universidad Anáhuac</v>
      </c>
    </row>
    <row r="153" spans="1:3" x14ac:dyDescent="0.3">
      <c r="A153" t="s">
        <v>752</v>
      </c>
      <c r="B153" s="8" t="s">
        <v>758</v>
      </c>
      <c r="C153" s="8" t="str">
        <f t="shared" si="2"/>
        <v>US - Illinois Tech</v>
      </c>
    </row>
    <row r="154" spans="1:3" x14ac:dyDescent="0.3">
      <c r="A154" t="s">
        <v>738</v>
      </c>
      <c r="B154" s="8" t="s">
        <v>759</v>
      </c>
      <c r="C154" s="8" t="str">
        <f t="shared" si="2"/>
        <v>AR - Universidad de Mendoza</v>
      </c>
    </row>
    <row r="155" spans="1:3" x14ac:dyDescent="0.3">
      <c r="A155" t="s">
        <v>738</v>
      </c>
      <c r="B155" s="8" t="s">
        <v>760</v>
      </c>
      <c r="C155" s="8" t="str">
        <f t="shared" si="2"/>
        <v>AR - Universidad Favaloro</v>
      </c>
    </row>
    <row r="156" spans="1:3" x14ac:dyDescent="0.3">
      <c r="A156" t="s">
        <v>738</v>
      </c>
      <c r="B156" s="8" t="s">
        <v>761</v>
      </c>
      <c r="C156" s="8" t="str">
        <f t="shared" si="2"/>
        <v>AR - Universidad Nacional de Tucumán</v>
      </c>
    </row>
    <row r="157" spans="1:3" x14ac:dyDescent="0.3">
      <c r="A157" t="s">
        <v>736</v>
      </c>
      <c r="B157" s="8" t="s">
        <v>762</v>
      </c>
      <c r="C157" s="8" t="str">
        <f t="shared" si="2"/>
        <v>BR - Universidade Estadual Paulista 'Júlio de Mesquita Filho' UNESP</v>
      </c>
    </row>
    <row r="158" spans="1:3" x14ac:dyDescent="0.3">
      <c r="A158" t="s">
        <v>763</v>
      </c>
      <c r="B158" s="8" t="s">
        <v>764</v>
      </c>
      <c r="C158" s="8" t="str">
        <f t="shared" si="2"/>
        <v>AU - UNSW: The University of New South Wales</v>
      </c>
    </row>
    <row r="159" spans="1:3" x14ac:dyDescent="0.3">
      <c r="A159" t="s">
        <v>765</v>
      </c>
      <c r="B159" s="8" t="s">
        <v>766</v>
      </c>
      <c r="C159" s="8" t="str">
        <f t="shared" si="2"/>
        <v>BO - Universidad Privada Boliviana</v>
      </c>
    </row>
    <row r="160" spans="1:3" x14ac:dyDescent="0.3">
      <c r="A160" t="s">
        <v>736</v>
      </c>
      <c r="B160" s="8" t="s">
        <v>767</v>
      </c>
      <c r="C160" s="8" t="str">
        <f t="shared" si="2"/>
        <v>BR - Instituto Nacional de Telecomunicações INATEL</v>
      </c>
    </row>
    <row r="161" spans="1:3" x14ac:dyDescent="0.3">
      <c r="A161" t="s">
        <v>736</v>
      </c>
      <c r="B161" s="8" t="s">
        <v>768</v>
      </c>
      <c r="C161" s="8" t="str">
        <f t="shared" si="2"/>
        <v>BR - Universidade Federal do Rio de Janeiro UFRJ</v>
      </c>
    </row>
    <row r="162" spans="1:3" x14ac:dyDescent="0.3">
      <c r="A162" t="s">
        <v>769</v>
      </c>
      <c r="B162" s="8" t="s">
        <v>770</v>
      </c>
      <c r="C162" s="8" t="str">
        <f t="shared" si="2"/>
        <v>CL - Pontificia Universidad Católica de Chile PUCC</v>
      </c>
    </row>
    <row r="163" spans="1:3" x14ac:dyDescent="0.3">
      <c r="A163" t="s">
        <v>769</v>
      </c>
      <c r="B163" s="8" t="s">
        <v>771</v>
      </c>
      <c r="C163" s="8" t="str">
        <f t="shared" si="2"/>
        <v>CL - Universidad Técnica Federico Santa María UTFSM</v>
      </c>
    </row>
    <row r="164" spans="1:3" x14ac:dyDescent="0.3">
      <c r="A164" t="s">
        <v>772</v>
      </c>
      <c r="B164" s="8" t="s">
        <v>773</v>
      </c>
      <c r="C164" s="8" t="str">
        <f t="shared" si="2"/>
        <v>CO - Pontifica Universidad Javeriana PUJ</v>
      </c>
    </row>
    <row r="165" spans="1:3" x14ac:dyDescent="0.3">
      <c r="A165" t="s">
        <v>772</v>
      </c>
      <c r="B165" s="8" t="s">
        <v>774</v>
      </c>
      <c r="C165" s="8" t="str">
        <f t="shared" si="2"/>
        <v>CO - Universidad de los Andes UNIAND</v>
      </c>
    </row>
    <row r="166" spans="1:3" x14ac:dyDescent="0.3">
      <c r="A166" t="s">
        <v>755</v>
      </c>
      <c r="B166" s="8" t="s">
        <v>775</v>
      </c>
      <c r="C166" s="8" t="str">
        <f t="shared" si="2"/>
        <v>MX - Instituto Politécnico Nacional IPN</v>
      </c>
    </row>
    <row r="167" spans="1:3" x14ac:dyDescent="0.3">
      <c r="A167" t="s">
        <v>776</v>
      </c>
      <c r="B167" s="8" t="s">
        <v>777</v>
      </c>
      <c r="C167" s="8" t="str">
        <f t="shared" si="2"/>
        <v xml:space="preserve">CN - Beijing Institute of Technology </v>
      </c>
    </row>
    <row r="168" spans="1:3" x14ac:dyDescent="0.3">
      <c r="A168" t="s">
        <v>776</v>
      </c>
      <c r="B168" s="8" t="s">
        <v>778</v>
      </c>
      <c r="C168" s="8" t="str">
        <f t="shared" si="2"/>
        <v>CN - Tongji University</v>
      </c>
    </row>
    <row r="169" spans="1:3" x14ac:dyDescent="0.3">
      <c r="A169" t="s">
        <v>776</v>
      </c>
      <c r="B169" s="8" t="s">
        <v>779</v>
      </c>
      <c r="C169" s="8" t="str">
        <f t="shared" si="2"/>
        <v>CN - Tsinghua University</v>
      </c>
    </row>
    <row r="170" spans="1:3" x14ac:dyDescent="0.3">
      <c r="A170" t="s">
        <v>776</v>
      </c>
      <c r="B170" s="8" t="s">
        <v>780</v>
      </c>
      <c r="C170" s="8" t="str">
        <f t="shared" si="2"/>
        <v>CN - Zhejiang University</v>
      </c>
    </row>
    <row r="171" spans="1:3" x14ac:dyDescent="0.3">
      <c r="A171" t="s">
        <v>776</v>
      </c>
      <c r="B171" s="8" t="s">
        <v>781</v>
      </c>
      <c r="C171" s="8" t="str">
        <f t="shared" si="2"/>
        <v>CN - Nanjing University of Posts and Telecommunications</v>
      </c>
    </row>
    <row r="172" spans="1:3" x14ac:dyDescent="0.3">
      <c r="A172" t="s">
        <v>776</v>
      </c>
      <c r="B172" s="8" t="s">
        <v>782</v>
      </c>
      <c r="C172" s="8" t="str">
        <f t="shared" si="2"/>
        <v>CN - Beijing Jiatong University</v>
      </c>
    </row>
    <row r="173" spans="1:3" x14ac:dyDescent="0.3">
      <c r="A173" t="s">
        <v>776</v>
      </c>
      <c r="B173" s="8" t="s">
        <v>783</v>
      </c>
      <c r="C173" s="8" t="str">
        <f t="shared" si="2"/>
        <v>CN - National Tsing Hua University</v>
      </c>
    </row>
    <row r="174" spans="1:3" x14ac:dyDescent="0.3">
      <c r="A174" t="s">
        <v>772</v>
      </c>
      <c r="B174" s="8" t="s">
        <v>784</v>
      </c>
      <c r="C174" s="8" t="str">
        <f t="shared" si="2"/>
        <v>CO - Universidad Militar Nueva Granada</v>
      </c>
    </row>
    <row r="175" spans="1:3" x14ac:dyDescent="0.3">
      <c r="A175" t="s">
        <v>772</v>
      </c>
      <c r="B175" s="8" t="s">
        <v>785</v>
      </c>
      <c r="C175" s="8" t="str">
        <f t="shared" si="2"/>
        <v>CO - Universidad Tecnológica de Pereira</v>
      </c>
    </row>
    <row r="176" spans="1:3" x14ac:dyDescent="0.3">
      <c r="A176" t="s">
        <v>755</v>
      </c>
      <c r="B176" s="8" t="s">
        <v>786</v>
      </c>
      <c r="C176" s="8" t="str">
        <f t="shared" si="2"/>
        <v>MX - Instituto Tecnológico y de Estudios Superiores de Monterrey ITESM</v>
      </c>
    </row>
    <row r="177" spans="1:3" x14ac:dyDescent="0.3">
      <c r="A177" t="s">
        <v>772</v>
      </c>
      <c r="B177" s="8" t="s">
        <v>787</v>
      </c>
      <c r="C177" s="8" t="str">
        <f t="shared" si="2"/>
        <v>CO - Universidad EIA (Escuela de Ingenieria de Antioquia)</v>
      </c>
    </row>
    <row r="178" spans="1:3" x14ac:dyDescent="0.3">
      <c r="A178" t="s">
        <v>772</v>
      </c>
      <c r="B178" s="8" t="s">
        <v>788</v>
      </c>
      <c r="C178" s="8" t="str">
        <f t="shared" si="2"/>
        <v>CO - Universidad del Norte (UNINORTE)</v>
      </c>
    </row>
    <row r="179" spans="1:3" x14ac:dyDescent="0.3">
      <c r="A179" t="s">
        <v>772</v>
      </c>
      <c r="B179" s="8" t="s">
        <v>789</v>
      </c>
      <c r="C179" s="8" t="str">
        <f t="shared" si="2"/>
        <v>CO - Universidad de Antioquia</v>
      </c>
    </row>
    <row r="180" spans="1:3" x14ac:dyDescent="0.3">
      <c r="A180" t="s">
        <v>755</v>
      </c>
      <c r="B180" s="8" t="s">
        <v>790</v>
      </c>
      <c r="C180" s="8" t="str">
        <f t="shared" si="2"/>
        <v>MX - Universidad Nacional Autónoma de México UNAM</v>
      </c>
    </row>
    <row r="181" spans="1:3" x14ac:dyDescent="0.3">
      <c r="A181" t="s">
        <v>791</v>
      </c>
      <c r="B181" s="8" t="s">
        <v>792</v>
      </c>
      <c r="C181" s="8" t="str">
        <f t="shared" si="2"/>
        <v>ES - Universidad de Alicante</v>
      </c>
    </row>
    <row r="182" spans="1:3" x14ac:dyDescent="0.3">
      <c r="A182" t="s">
        <v>791</v>
      </c>
      <c r="B182" s="8" t="s">
        <v>793</v>
      </c>
      <c r="C182" s="8" t="str">
        <f t="shared" si="2"/>
        <v>ES - Universidad de Extremadura (Campus de Cáceres)</v>
      </c>
    </row>
    <row r="183" spans="1:3" x14ac:dyDescent="0.3">
      <c r="A183" t="s">
        <v>791</v>
      </c>
      <c r="B183" s="8" t="s">
        <v>794</v>
      </c>
      <c r="C183" s="8" t="str">
        <f t="shared" si="2"/>
        <v>ES - Universidad de Málaga</v>
      </c>
    </row>
    <row r="184" spans="1:3" x14ac:dyDescent="0.3">
      <c r="A184" t="s">
        <v>791</v>
      </c>
      <c r="B184" s="8" t="s">
        <v>795</v>
      </c>
      <c r="C184" s="8" t="str">
        <f t="shared" si="2"/>
        <v>ES - Universidad de Oviedo (EPI de Gijón)</v>
      </c>
    </row>
    <row r="185" spans="1:3" x14ac:dyDescent="0.3">
      <c r="A185" t="s">
        <v>791</v>
      </c>
      <c r="B185" s="8" t="s">
        <v>796</v>
      </c>
      <c r="C185" s="8" t="str">
        <f t="shared" si="2"/>
        <v>ES - Universidad de Sevilla</v>
      </c>
    </row>
    <row r="186" spans="1:3" x14ac:dyDescent="0.3">
      <c r="A186" t="s">
        <v>791</v>
      </c>
      <c r="B186" s="8" t="s">
        <v>797</v>
      </c>
      <c r="C186" s="8" t="str">
        <f t="shared" si="2"/>
        <v>ES - Universidad de Valladolid</v>
      </c>
    </row>
    <row r="187" spans="1:3" x14ac:dyDescent="0.3">
      <c r="A187" t="s">
        <v>791</v>
      </c>
      <c r="B187" s="8" t="s">
        <v>798</v>
      </c>
      <c r="C187" s="8" t="str">
        <f t="shared" si="2"/>
        <v>ES - Universidad de Vigo</v>
      </c>
    </row>
    <row r="188" spans="1:3" x14ac:dyDescent="0.3">
      <c r="A188" t="s">
        <v>791</v>
      </c>
      <c r="B188" s="8" t="s">
        <v>799</v>
      </c>
      <c r="C188" s="8" t="str">
        <f t="shared" si="2"/>
        <v>ES - Universidad del Pais Vasco</v>
      </c>
    </row>
    <row r="189" spans="1:3" x14ac:dyDescent="0.3">
      <c r="A189" t="s">
        <v>791</v>
      </c>
      <c r="B189" s="8" t="s">
        <v>800</v>
      </c>
      <c r="C189" s="8" t="str">
        <f t="shared" si="2"/>
        <v>ES - Universidad Politécnica de Cataluña</v>
      </c>
    </row>
    <row r="190" spans="1:3" x14ac:dyDescent="0.3">
      <c r="A190" t="s">
        <v>791</v>
      </c>
      <c r="B190" s="8" t="s">
        <v>801</v>
      </c>
      <c r="C190" s="8" t="str">
        <f t="shared" si="2"/>
        <v>ES - Universidad de Gerona</v>
      </c>
    </row>
    <row r="191" spans="1:3" x14ac:dyDescent="0.3">
      <c r="A191" t="s">
        <v>791</v>
      </c>
      <c r="B191" s="8" t="s">
        <v>802</v>
      </c>
      <c r="C191" s="8" t="str">
        <f t="shared" si="2"/>
        <v>ES - Universidad Politécnica de Valencia</v>
      </c>
    </row>
    <row r="192" spans="1:3" x14ac:dyDescent="0.3">
      <c r="A192" t="s">
        <v>747</v>
      </c>
      <c r="B192" s="8" t="s">
        <v>803</v>
      </c>
      <c r="C192" s="8" t="str">
        <f t="shared" si="2"/>
        <v>JP - Toyohashi University of Technology</v>
      </c>
    </row>
    <row r="193" spans="1:3" x14ac:dyDescent="0.3">
      <c r="A193" t="s">
        <v>755</v>
      </c>
      <c r="B193" s="8" t="s">
        <v>804</v>
      </c>
      <c r="C193" s="8" t="str">
        <f t="shared" si="2"/>
        <v>MX - Universidad de Colima</v>
      </c>
    </row>
    <row r="194" spans="1:3" x14ac:dyDescent="0.3">
      <c r="A194" t="s">
        <v>755</v>
      </c>
      <c r="B194" s="8" t="s">
        <v>805</v>
      </c>
      <c r="C194" s="8" t="str">
        <f t="shared" si="2"/>
        <v>MX - Universidad Iberoamericana</v>
      </c>
    </row>
    <row r="195" spans="1:3" x14ac:dyDescent="0.3">
      <c r="A195" t="s">
        <v>806</v>
      </c>
      <c r="B195" s="8" t="s">
        <v>807</v>
      </c>
      <c r="C195" s="8" t="str">
        <f t="shared" si="2"/>
        <v>PA - Universidad Tecnológica de Panamá UTP</v>
      </c>
    </row>
    <row r="196" spans="1:3" x14ac:dyDescent="0.3">
      <c r="A196" t="s">
        <v>808</v>
      </c>
      <c r="B196" s="8" t="s">
        <v>809</v>
      </c>
      <c r="C196" s="8" t="str">
        <f t="shared" si="2"/>
        <v>MY - Universiti Sains Malaysia</v>
      </c>
    </row>
    <row r="197" spans="1:3" x14ac:dyDescent="0.3">
      <c r="A197" t="s">
        <v>810</v>
      </c>
      <c r="B197" s="8" t="s">
        <v>811</v>
      </c>
      <c r="C197" s="8" t="str">
        <f t="shared" si="2"/>
        <v>PE - Universidad Nacional de Ingeniería</v>
      </c>
    </row>
    <row r="198" spans="1:3" x14ac:dyDescent="0.3">
      <c r="A198" t="s">
        <v>810</v>
      </c>
      <c r="B198" s="8" t="s">
        <v>812</v>
      </c>
      <c r="C198" s="8" t="str">
        <f t="shared" si="2"/>
        <v>PE - Pontificia Universidad Católica del Perú PUCP</v>
      </c>
    </row>
    <row r="199" spans="1:3" x14ac:dyDescent="0.3">
      <c r="A199" t="s">
        <v>813</v>
      </c>
      <c r="B199" s="8" t="s">
        <v>814</v>
      </c>
      <c r="C199" s="8" t="str">
        <f t="shared" si="2"/>
        <v>Rep Dom - Pontificia Universidad Católica Madre y Maestra PUCMM</v>
      </c>
    </row>
    <row r="200" spans="1:3" x14ac:dyDescent="0.3">
      <c r="A200" t="s">
        <v>815</v>
      </c>
      <c r="B200" s="8" t="s">
        <v>816</v>
      </c>
      <c r="C200" s="8" t="str">
        <f t="shared" si="2"/>
        <v>VE - Universidad Simón Bolívar</v>
      </c>
    </row>
  </sheetData>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
  <sheetViews>
    <sheetView tabSelected="1" topLeftCell="B1" workbookViewId="0">
      <selection sqref="A1:D1"/>
    </sheetView>
  </sheetViews>
  <sheetFormatPr baseColWidth="10" defaultColWidth="11.44140625" defaultRowHeight="14.4" x14ac:dyDescent="0.3"/>
  <cols>
    <col min="1" max="1" width="36.33203125" bestFit="1" customWidth="1"/>
    <col min="2" max="2" width="26.6640625" bestFit="1" customWidth="1"/>
    <col min="3" max="3" width="39.33203125" bestFit="1" customWidth="1"/>
    <col min="4" max="4" width="40.33203125" bestFit="1" customWidth="1"/>
    <col min="7" max="7" width="16" customWidth="1"/>
    <col min="8" max="8" width="13" customWidth="1"/>
    <col min="9" max="9" width="12" customWidth="1"/>
    <col min="10" max="10" width="31.5546875" customWidth="1"/>
    <col min="11" max="11" width="25.6640625" customWidth="1"/>
  </cols>
  <sheetData>
    <row r="1" spans="1:11" ht="15" thickBot="1" x14ac:dyDescent="0.35">
      <c r="A1" s="98" t="s">
        <v>817</v>
      </c>
      <c r="B1" s="98"/>
      <c r="C1" s="98"/>
      <c r="D1" s="98"/>
      <c r="F1" s="91" t="s">
        <v>818</v>
      </c>
      <c r="G1" s="91"/>
      <c r="H1" s="91"/>
      <c r="I1" s="91"/>
      <c r="J1" s="91"/>
      <c r="K1" s="91"/>
    </row>
    <row r="2" spans="1:11" x14ac:dyDescent="0.3">
      <c r="A2" s="99" t="s">
        <v>819</v>
      </c>
      <c r="B2" s="100"/>
      <c r="C2" s="100"/>
      <c r="D2" s="101"/>
      <c r="F2" s="92" t="s">
        <v>820</v>
      </c>
      <c r="G2" s="93"/>
      <c r="H2" s="93"/>
      <c r="I2" s="93"/>
      <c r="J2" s="93"/>
      <c r="K2" s="94"/>
    </row>
    <row r="3" spans="1:11" ht="15" thickBot="1" x14ac:dyDescent="0.35">
      <c r="A3" s="102"/>
      <c r="B3" s="103"/>
      <c r="C3" s="103"/>
      <c r="D3" s="104"/>
      <c r="F3" s="88"/>
      <c r="G3" s="89"/>
      <c r="H3" s="89"/>
      <c r="I3" s="89"/>
      <c r="J3" s="89"/>
      <c r="K3" s="90"/>
    </row>
    <row r="4" spans="1:11" ht="15" thickBot="1" x14ac:dyDescent="0.35"/>
    <row r="5" spans="1:11" x14ac:dyDescent="0.3">
      <c r="G5" s="82" t="s">
        <v>821</v>
      </c>
      <c r="H5" s="83"/>
      <c r="I5" s="83"/>
      <c r="J5" s="84"/>
    </row>
    <row r="6" spans="1:11" ht="15" thickBot="1" x14ac:dyDescent="0.35">
      <c r="F6" s="10"/>
      <c r="G6" s="85" t="s">
        <v>822</v>
      </c>
      <c r="H6" s="86"/>
      <c r="I6" s="86"/>
      <c r="J6" s="87"/>
    </row>
    <row r="7" spans="1:11" ht="15" thickBot="1" x14ac:dyDescent="0.35">
      <c r="A7" s="79" t="s">
        <v>823</v>
      </c>
      <c r="B7" s="80"/>
      <c r="C7" s="80"/>
      <c r="D7" s="81"/>
      <c r="G7" s="95"/>
      <c r="H7" s="96"/>
      <c r="I7" s="96"/>
      <c r="J7" s="97"/>
    </row>
    <row r="8" spans="1:11" ht="15" thickBot="1" x14ac:dyDescent="0.35">
      <c r="A8" s="34" t="s">
        <v>824</v>
      </c>
      <c r="B8" s="11" t="s">
        <v>825</v>
      </c>
      <c r="C8" s="22" t="s">
        <v>826</v>
      </c>
      <c r="D8" s="35" t="s">
        <v>827</v>
      </c>
    </row>
    <row r="9" spans="1:11" x14ac:dyDescent="0.3">
      <c r="A9" s="40"/>
      <c r="B9" s="41"/>
      <c r="C9" s="72"/>
      <c r="D9" s="73"/>
      <c r="G9" s="82" t="s">
        <v>828</v>
      </c>
      <c r="H9" s="83"/>
      <c r="I9" s="83"/>
      <c r="J9" s="84"/>
      <c r="K9" s="16"/>
    </row>
    <row r="10" spans="1:11" x14ac:dyDescent="0.3">
      <c r="A10" s="40"/>
      <c r="B10" s="41"/>
      <c r="C10" s="41"/>
      <c r="D10" s="73"/>
      <c r="G10" s="85" t="s">
        <v>829</v>
      </c>
      <c r="H10" s="86"/>
      <c r="I10" s="86"/>
      <c r="J10" s="87"/>
    </row>
    <row r="11" spans="1:11" ht="15" thickBot="1" x14ac:dyDescent="0.35">
      <c r="A11" s="40"/>
      <c r="B11" s="41"/>
      <c r="C11" s="41"/>
      <c r="D11" s="73"/>
      <c r="G11" s="88"/>
      <c r="H11" s="89"/>
      <c r="I11" s="89"/>
      <c r="J11" s="90"/>
    </row>
    <row r="12" spans="1:11" x14ac:dyDescent="0.3">
      <c r="A12" s="40"/>
      <c r="B12" s="41"/>
      <c r="C12" s="41"/>
      <c r="D12" s="73"/>
      <c r="J12" s="46"/>
    </row>
    <row r="13" spans="1:11" ht="15" thickBot="1" x14ac:dyDescent="0.35">
      <c r="A13" s="74"/>
      <c r="B13" s="42"/>
      <c r="C13" s="42"/>
      <c r="D13" s="75"/>
      <c r="J13" s="46"/>
    </row>
    <row r="15" spans="1:11" ht="15" thickBot="1" x14ac:dyDescent="0.35">
      <c r="F15" s="16"/>
      <c r="I15" s="16"/>
    </row>
    <row r="16" spans="1:11" ht="15" thickBot="1" x14ac:dyDescent="0.35">
      <c r="A16" s="79" t="s">
        <v>830</v>
      </c>
      <c r="B16" s="80"/>
      <c r="C16" s="80"/>
      <c r="D16" s="81"/>
    </row>
    <row r="17" spans="1:4" ht="30" customHeight="1" x14ac:dyDescent="0.3">
      <c r="A17" s="105" t="s">
        <v>831</v>
      </c>
      <c r="B17" s="106"/>
      <c r="C17" s="106"/>
      <c r="D17" s="43"/>
    </row>
    <row r="18" spans="1:4" x14ac:dyDescent="0.3">
      <c r="A18" s="111"/>
      <c r="B18" s="112"/>
      <c r="C18" s="113"/>
      <c r="D18" s="15"/>
    </row>
    <row r="19" spans="1:4" x14ac:dyDescent="0.3">
      <c r="A19" s="109" t="s">
        <v>832</v>
      </c>
      <c r="B19" s="110"/>
      <c r="C19" s="21" t="s">
        <v>0</v>
      </c>
      <c r="D19" s="37" t="s">
        <v>833</v>
      </c>
    </row>
    <row r="20" spans="1:4" ht="20.100000000000001" customHeight="1" thickBot="1" x14ac:dyDescent="0.35">
      <c r="A20" s="107"/>
      <c r="B20" s="108"/>
      <c r="C20" s="44"/>
      <c r="D20" s="45"/>
    </row>
  </sheetData>
  <mergeCells count="18">
    <mergeCell ref="A17:C17"/>
    <mergeCell ref="A20:B20"/>
    <mergeCell ref="A19:B19"/>
    <mergeCell ref="A18:C18"/>
    <mergeCell ref="A16:D16"/>
    <mergeCell ref="A7:D7"/>
    <mergeCell ref="G9:J9"/>
    <mergeCell ref="G10:J10"/>
    <mergeCell ref="G11:J11"/>
    <mergeCell ref="F1:K1"/>
    <mergeCell ref="F2:K2"/>
    <mergeCell ref="F3:K3"/>
    <mergeCell ref="G5:J5"/>
    <mergeCell ref="G6:J6"/>
    <mergeCell ref="G7:J7"/>
    <mergeCell ref="A1:D1"/>
    <mergeCell ref="A2:D2"/>
    <mergeCell ref="A3:D3"/>
  </mergeCell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Titulaciones!$F$2:$F$14</xm:f>
          </x14:formula1>
          <xm:sqref>G7</xm:sqref>
        </x14:dataValidation>
        <x14:dataValidation type="list" allowBlank="1" showInputMessage="1" showErrorMessage="1" xr:uid="{00000000-0002-0000-0600-000001000000}">
          <x14:formula1>
            <xm:f>Titulaciones!$B$2:$B$6</xm:f>
          </x14:formula1>
          <xm:sqref>F3</xm:sqref>
        </x14:dataValidation>
        <x14:dataValidation type="list" allowBlank="1" showInputMessage="1" showErrorMessage="1" xr:uid="{00000000-0002-0000-0600-000002000000}">
          <x14:formula1>
            <xm:f>Titulaciones!$J$2:$J$9</xm:f>
          </x14:formula1>
          <xm:sqref>G11</xm:sqref>
        </x14:dataValidation>
        <x14:dataValidation type="list" allowBlank="1" showInputMessage="1" showErrorMessage="1" xr:uid="{00000000-0002-0000-0600-000003000000}">
          <x14:formula1>
            <xm:f>Titulaciones!$J$2:$J$17</xm:f>
          </x14:formula1>
          <xm:sqref>F13:F14</xm:sqref>
        </x14:dataValidation>
        <x14:dataValidation type="list" allowBlank="1" showInputMessage="1" showErrorMessage="1" xr:uid="{00000000-0002-0000-0600-000004000000}">
          <x14:formula1>
            <xm:f>Titulaciones!$O$2:$O$3</xm:f>
          </x14:formula1>
          <xm:sqref>D17</xm:sqref>
        </x14:dataValidation>
        <x14:dataValidation type="list" allowBlank="1" showInputMessage="1" showErrorMessage="1" xr:uid="{00000000-0002-0000-0600-000005000000}">
          <x14:formula1>
            <xm:f>Titulaciones!$C$11:$C$200</xm:f>
          </x14:formula1>
          <xm:sqref>A3:D3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7"/>
  <sheetViews>
    <sheetView topLeftCell="J1" zoomScale="95" zoomScaleNormal="95" workbookViewId="0">
      <selection activeCell="K20" sqref="K20:K22"/>
    </sheetView>
  </sheetViews>
  <sheetFormatPr baseColWidth="10" defaultColWidth="11.44140625" defaultRowHeight="14.4" x14ac:dyDescent="0.3"/>
  <cols>
    <col min="1" max="1" width="7.109375" customWidth="1"/>
    <col min="2" max="2" width="12.33203125" bestFit="1" customWidth="1"/>
    <col min="3" max="4" width="22.88671875" bestFit="1" customWidth="1"/>
    <col min="5" max="6" width="14.44140625" bestFit="1" customWidth="1"/>
    <col min="7" max="7" width="14.44140625" hidden="1" customWidth="1"/>
    <col min="8" max="8" width="15.33203125" customWidth="1"/>
    <col min="9" max="9" width="19.109375" customWidth="1"/>
    <col min="10" max="10" width="12" bestFit="1" customWidth="1"/>
    <col min="11" max="11" width="45.44140625" customWidth="1"/>
    <col min="15" max="15" width="19.44140625" bestFit="1" customWidth="1"/>
    <col min="16" max="16" width="11.44140625" customWidth="1"/>
    <col min="17" max="17" width="8.88671875" bestFit="1" customWidth="1"/>
    <col min="18" max="18" width="27.44140625" bestFit="1" customWidth="1"/>
    <col min="19" max="19" width="0" hidden="1" customWidth="1"/>
  </cols>
  <sheetData>
    <row r="1" spans="2:18" ht="15" thickBot="1" x14ac:dyDescent="0.35">
      <c r="C1" s="16"/>
      <c r="D1" s="16"/>
      <c r="E1" s="16"/>
      <c r="F1" s="16"/>
      <c r="G1" s="16"/>
      <c r="H1" s="16"/>
      <c r="I1" s="16"/>
      <c r="J1" s="16"/>
      <c r="K1" s="16"/>
    </row>
    <row r="2" spans="2:18" x14ac:dyDescent="0.3">
      <c r="C2" s="150" t="s">
        <v>819</v>
      </c>
      <c r="D2" s="151"/>
      <c r="E2" s="151"/>
      <c r="F2" s="151"/>
      <c r="G2" s="151"/>
      <c r="H2" s="151"/>
      <c r="I2" s="151"/>
      <c r="J2" s="152"/>
      <c r="L2" s="175" t="s">
        <v>820</v>
      </c>
      <c r="M2" s="176"/>
      <c r="N2" s="176"/>
      <c r="O2" s="177"/>
      <c r="Q2" s="178" t="s">
        <v>822</v>
      </c>
      <c r="R2" s="179"/>
    </row>
    <row r="3" spans="2:18" ht="15" thickBot="1" x14ac:dyDescent="0.35">
      <c r="C3" s="153">
        <f>'1. Univers. y titulación destin'!A3</f>
        <v>0</v>
      </c>
      <c r="D3" s="154"/>
      <c r="E3" s="154"/>
      <c r="F3" s="154"/>
      <c r="G3" s="154"/>
      <c r="H3" s="154"/>
      <c r="I3" s="154"/>
      <c r="J3" s="155"/>
      <c r="L3" s="172">
        <f>'1. Univers. y titulación destin'!F3</f>
        <v>0</v>
      </c>
      <c r="M3" s="173"/>
      <c r="N3" s="173"/>
      <c r="O3" s="174"/>
      <c r="Q3" s="180">
        <f>'1. Univers. y titulación destin'!G7</f>
        <v>0</v>
      </c>
      <c r="R3" s="181"/>
    </row>
    <row r="4" spans="2:18" ht="15" thickBot="1" x14ac:dyDescent="0.35"/>
    <row r="5" spans="2:18" ht="15" thickBot="1" x14ac:dyDescent="0.35">
      <c r="L5" s="182" t="s">
        <v>829</v>
      </c>
      <c r="M5" s="183"/>
      <c r="N5" s="184"/>
    </row>
    <row r="6" spans="2:18" ht="15" thickBot="1" x14ac:dyDescent="0.35">
      <c r="B6" s="16"/>
      <c r="C6" s="156" t="s">
        <v>824</v>
      </c>
      <c r="D6" s="157"/>
      <c r="E6" s="160" t="s">
        <v>834</v>
      </c>
      <c r="F6" s="160" t="s">
        <v>835</v>
      </c>
      <c r="G6" s="160"/>
      <c r="H6" s="157"/>
      <c r="I6" s="157" t="s">
        <v>836</v>
      </c>
      <c r="J6" s="161"/>
      <c r="L6" s="185">
        <f>'1. Univers. y titulación destin'!G11</f>
        <v>0</v>
      </c>
      <c r="M6" s="186"/>
      <c r="N6" s="187"/>
    </row>
    <row r="7" spans="2:18" ht="15" thickBot="1" x14ac:dyDescent="0.35">
      <c r="C7" s="158"/>
      <c r="D7" s="159"/>
      <c r="E7" s="159"/>
      <c r="F7" s="159"/>
      <c r="G7" s="159"/>
      <c r="H7" s="159"/>
      <c r="I7" s="159"/>
      <c r="J7" s="162"/>
      <c r="P7" s="7"/>
    </row>
    <row r="8" spans="2:18" x14ac:dyDescent="0.3">
      <c r="C8" s="163">
        <f>'1. Univers. y titulación destin'!A9</f>
        <v>0</v>
      </c>
      <c r="D8" s="164"/>
      <c r="E8" s="38">
        <f>'1. Univers. y titulación destin'!B9</f>
        <v>0</v>
      </c>
      <c r="F8" s="171">
        <f>'1. Univers. y titulación destin'!C9</f>
        <v>0</v>
      </c>
      <c r="G8" s="171"/>
      <c r="H8" s="171"/>
      <c r="I8" s="167">
        <f>'1. Univers. y titulación destin'!D9</f>
        <v>0</v>
      </c>
      <c r="J8" s="168"/>
      <c r="L8" s="191" t="s">
        <v>837</v>
      </c>
      <c r="M8" s="192"/>
      <c r="N8" s="192"/>
      <c r="O8" s="193"/>
      <c r="P8" s="47" t="s">
        <v>838</v>
      </c>
      <c r="Q8" s="32" t="s">
        <v>839</v>
      </c>
    </row>
    <row r="9" spans="2:18" ht="18.600000000000001" thickBot="1" x14ac:dyDescent="0.4">
      <c r="C9" s="163">
        <f>'1. Univers. y titulación destin'!A10</f>
        <v>0</v>
      </c>
      <c r="D9" s="164"/>
      <c r="E9" s="38">
        <f>'1. Univers. y titulación destin'!B10</f>
        <v>0</v>
      </c>
      <c r="F9" s="171">
        <f>'1. Univers. y titulación destin'!C10</f>
        <v>0</v>
      </c>
      <c r="G9" s="171"/>
      <c r="H9" s="171"/>
      <c r="I9" s="167">
        <f>'1. Univers. y titulación destin'!D10</f>
        <v>0</v>
      </c>
      <c r="J9" s="168"/>
      <c r="L9" s="194" t="s">
        <v>556</v>
      </c>
      <c r="M9" s="195"/>
      <c r="N9" s="195"/>
      <c r="O9" s="196"/>
      <c r="P9" s="48">
        <v>0</v>
      </c>
      <c r="Q9" s="33">
        <f>SUM(P9:P11)</f>
        <v>0</v>
      </c>
    </row>
    <row r="10" spans="2:18" x14ac:dyDescent="0.3">
      <c r="C10" s="163">
        <f>'1. Univers. y titulación destin'!A11</f>
        <v>0</v>
      </c>
      <c r="D10" s="164"/>
      <c r="E10" s="38">
        <f>'1. Univers. y titulación destin'!B11</f>
        <v>0</v>
      </c>
      <c r="F10" s="171">
        <f>'1. Univers. y titulación destin'!C11</f>
        <v>0</v>
      </c>
      <c r="G10" s="171"/>
      <c r="H10" s="171"/>
      <c r="I10" s="167">
        <f>'1. Univers. y titulación destin'!D11</f>
        <v>0</v>
      </c>
      <c r="J10" s="168"/>
      <c r="L10" s="194" t="s">
        <v>556</v>
      </c>
      <c r="M10" s="195"/>
      <c r="N10" s="195"/>
      <c r="O10" s="196"/>
      <c r="P10" s="48">
        <v>0</v>
      </c>
      <c r="Q10" s="23"/>
    </row>
    <row r="11" spans="2:18" ht="15" thickBot="1" x14ac:dyDescent="0.35">
      <c r="C11" s="163">
        <f>'1. Univers. y titulación destin'!A12</f>
        <v>0</v>
      </c>
      <c r="D11" s="164"/>
      <c r="E11" s="38">
        <f>'1. Univers. y titulación destin'!B12</f>
        <v>0</v>
      </c>
      <c r="F11" s="171">
        <f>'1. Univers. y titulación destin'!C12</f>
        <v>0</v>
      </c>
      <c r="G11" s="171"/>
      <c r="H11" s="171"/>
      <c r="I11" s="167">
        <f>'1. Univers. y titulación destin'!D12</f>
        <v>0</v>
      </c>
      <c r="J11" s="168"/>
      <c r="L11" s="188" t="s">
        <v>556</v>
      </c>
      <c r="M11" s="189"/>
      <c r="N11" s="189"/>
      <c r="O11" s="190"/>
      <c r="P11" s="49">
        <v>0</v>
      </c>
    </row>
    <row r="12" spans="2:18" ht="15" thickBot="1" x14ac:dyDescent="0.35">
      <c r="C12" s="165">
        <f>'1. Univers. y titulación destin'!A13</f>
        <v>0</v>
      </c>
      <c r="D12" s="166"/>
      <c r="E12" s="58">
        <f>'1. Univers. y titulación destin'!B13</f>
        <v>0</v>
      </c>
      <c r="F12" s="149">
        <f>'1. Univers. y titulación destin'!C13</f>
        <v>0</v>
      </c>
      <c r="G12" s="149"/>
      <c r="H12" s="149"/>
      <c r="I12" s="169">
        <f>'1. Univers. y titulación destin'!D13</f>
        <v>0</v>
      </c>
      <c r="J12" s="170"/>
      <c r="L12" s="98" t="s">
        <v>840</v>
      </c>
      <c r="M12" s="98"/>
      <c r="N12" s="98"/>
      <c r="O12" s="98"/>
      <c r="P12" s="98"/>
      <c r="Q12" s="98"/>
    </row>
    <row r="14" spans="2:18" ht="15" thickBot="1" x14ac:dyDescent="0.35">
      <c r="B14" s="9"/>
      <c r="C14" s="9"/>
      <c r="E14" s="9"/>
      <c r="F14" s="9"/>
      <c r="G14" s="9"/>
      <c r="H14" s="12"/>
      <c r="I14" s="12"/>
    </row>
    <row r="15" spans="2:18" ht="30" customHeight="1" x14ac:dyDescent="0.3">
      <c r="B15" s="197">
        <f>_xlfn.AGGREGATE(9,6,F20:F67)</f>
        <v>0</v>
      </c>
      <c r="C15" s="139" t="s">
        <v>841</v>
      </c>
      <c r="D15" s="138" t="s">
        <v>842</v>
      </c>
      <c r="E15" s="139"/>
      <c r="F15" s="9"/>
      <c r="G15" s="9"/>
      <c r="H15" s="12"/>
      <c r="I15" s="12"/>
      <c r="N15" s="119" t="s">
        <v>843</v>
      </c>
      <c r="O15" s="120"/>
      <c r="P15" s="202" t="s">
        <v>844</v>
      </c>
      <c r="Q15" s="120"/>
      <c r="R15" s="120" t="s">
        <v>845</v>
      </c>
    </row>
    <row r="16" spans="2:18" ht="15.75" customHeight="1" x14ac:dyDescent="0.3">
      <c r="B16" s="198"/>
      <c r="C16" s="141"/>
      <c r="D16" s="140"/>
      <c r="E16" s="141"/>
      <c r="F16" s="9"/>
      <c r="G16" s="9"/>
      <c r="H16" s="12"/>
      <c r="I16" s="12"/>
      <c r="N16" s="121"/>
      <c r="O16" s="122"/>
      <c r="P16" s="203">
        <f>_xlfn.AGGREGATE(9,6,P20:P67)</f>
        <v>0</v>
      </c>
      <c r="Q16" s="204"/>
      <c r="R16" s="201"/>
    </row>
    <row r="17" spans="1:19" ht="30" customHeight="1" x14ac:dyDescent="0.3">
      <c r="B17" s="198"/>
      <c r="C17" s="141"/>
      <c r="D17" s="136">
        <f>_xlfn.AGGREGATE(9,6,G20:G67)</f>
        <v>0</v>
      </c>
      <c r="E17" s="137"/>
      <c r="F17" s="143" t="s">
        <v>846</v>
      </c>
      <c r="G17" s="144"/>
      <c r="H17" s="144"/>
      <c r="I17" s="144"/>
      <c r="J17" s="144"/>
      <c r="K17" s="144"/>
      <c r="L17" s="144"/>
      <c r="M17" s="145"/>
      <c r="N17" s="115">
        <f>_xlfn.AGGREGATE(9,6,S20:S67)</f>
        <v>1</v>
      </c>
      <c r="O17" s="116"/>
      <c r="P17" s="205" t="s">
        <v>847</v>
      </c>
      <c r="Q17" s="122"/>
      <c r="R17" s="199">
        <f>P16+P18</f>
        <v>0</v>
      </c>
    </row>
    <row r="18" spans="1:19" ht="16.5" customHeight="1" thickBot="1" x14ac:dyDescent="0.35">
      <c r="B18" s="198"/>
      <c r="C18" s="141"/>
      <c r="D18" s="136"/>
      <c r="E18" s="137"/>
      <c r="F18" s="142" t="s">
        <v>848</v>
      </c>
      <c r="G18" s="91"/>
      <c r="H18" s="91"/>
      <c r="I18" s="91"/>
      <c r="J18" s="91"/>
      <c r="K18" s="91"/>
      <c r="L18" s="91"/>
      <c r="M18" s="91"/>
      <c r="N18" s="117"/>
      <c r="O18" s="118"/>
      <c r="P18" s="203">
        <f>_xlfn.AGGREGATE(9,6,Q20:Q67)</f>
        <v>0</v>
      </c>
      <c r="Q18" s="204"/>
      <c r="R18" s="200"/>
    </row>
    <row r="19" spans="1:19" ht="15" thickBot="1" x14ac:dyDescent="0.35">
      <c r="B19" s="13" t="s">
        <v>849</v>
      </c>
      <c r="C19" s="14" t="s">
        <v>850</v>
      </c>
      <c r="D19" s="14" t="s">
        <v>851</v>
      </c>
      <c r="E19" s="14" t="s">
        <v>3</v>
      </c>
      <c r="F19" s="14" t="s">
        <v>852</v>
      </c>
      <c r="G19" s="14"/>
      <c r="H19" s="14" t="s">
        <v>4</v>
      </c>
      <c r="I19" s="14" t="s">
        <v>853</v>
      </c>
      <c r="J19" s="28" t="s">
        <v>5</v>
      </c>
      <c r="K19" s="28" t="s">
        <v>854</v>
      </c>
      <c r="L19" s="28" t="s">
        <v>2</v>
      </c>
      <c r="M19" s="28" t="s">
        <v>4</v>
      </c>
      <c r="N19" s="28" t="s">
        <v>550</v>
      </c>
      <c r="O19" s="28" t="s">
        <v>855</v>
      </c>
      <c r="P19" s="28" t="s">
        <v>856</v>
      </c>
      <c r="Q19" s="28" t="s">
        <v>857</v>
      </c>
      <c r="R19" s="39" t="s">
        <v>858</v>
      </c>
    </row>
    <row r="20" spans="1:19" ht="15" thickBot="1" x14ac:dyDescent="0.35">
      <c r="A20" s="146">
        <v>1</v>
      </c>
      <c r="B20" s="70"/>
      <c r="C20" s="71"/>
      <c r="D20" s="71"/>
      <c r="E20" s="71"/>
      <c r="F20" s="71"/>
      <c r="G20" s="71">
        <f>IF(D20&lt;&gt;"",1,0)</f>
        <v>0</v>
      </c>
      <c r="H20" s="71"/>
      <c r="I20" s="69"/>
      <c r="J20" s="133" t="b">
        <f>IF($L$3="GITST",VLOOKUP(K20,'Asignaturas GITST'!$A$15:$F$98,6,FALSE),IF($L$3="GIB",VLOOKUP(K20,'Asignaturas GIB'!$A$12:$F$64,6,FALSE),IF($L$3="GISD",VLOOKUP(K20,'Asignaturas GISD'!$A$35:$F$65,6,FALSE),IF($L$3="MUIT",VLOOKUP(K20,'Asignaturas MUIT'!$A$53:$F$61,6,FALSE),IF($L$3="MUIB",VLOOKUP(K20,'Asignaturas MUIB'!$A$32:$F$47,6,FALSE))))))</f>
        <v>0</v>
      </c>
      <c r="K20" s="131" t="s">
        <v>377</v>
      </c>
      <c r="L20" s="133" t="b">
        <f>IF($L$3="GITST",VLOOKUP(K20,'Asignaturas GITST'!$A$15:$F$98,3,FALSE),IF($L$3="GIB",VLOOKUP(K20,'Asignaturas GIB'!$A$12:$F$64,3,FALSE),IF($L$3="GISD",VLOOKUP(K20,'Asignaturas GISD'!$A$35:$F$65,3,FALSE),IF($L$3="MUIT",VLOOKUP(K20,'Asignaturas MUIT'!$A$53:$F$61,3,FALSE),IF($L$3="MUIB",VLOOKUP(K20,'Asignaturas MUIB'!$A$32:$F$47,3,FALSE))))))</f>
        <v>0</v>
      </c>
      <c r="M20" s="133" t="b">
        <f>IF($L$3="GITST",VLOOKUP(K20,'Asignaturas GITST'!$A$15:$F$98,5,FALSE),IF($L$3="GIB",VLOOKUP(K20,'Asignaturas GIB'!$A$12:$F$64,5,FALSE),IF($L$3="GISD",VLOOKUP(K20,'Asignaturas GISD'!$A$35:$F$65,5,FALSE),IF($L$3="MUIT",VLOOKUP(K20,'Asignaturas MUIT'!$A$53:$F$61,5,FALSE),IF($L$3="MUIB",VLOOKUP(K20,'Asignaturas MUIB'!$A$32:$F$47,5,FALSE))))))</f>
        <v>0</v>
      </c>
      <c r="N20" s="131"/>
      <c r="O20" s="132"/>
      <c r="P20" s="133">
        <f>IF(AND(ISNUMBER(L20),N20="Obligatoria"),L20,0)</f>
        <v>0</v>
      </c>
      <c r="Q20" s="133">
        <f>IF(AND(ISNUMBER(L20),N20="Optativa"),L20,0)</f>
        <v>0</v>
      </c>
      <c r="R20" s="134"/>
      <c r="S20" s="114">
        <f>IF(K20&lt;&gt;"",1,0)</f>
        <v>1</v>
      </c>
    </row>
    <row r="21" spans="1:19" ht="15" thickBot="1" x14ac:dyDescent="0.35">
      <c r="A21" s="147"/>
      <c r="B21" s="52"/>
      <c r="C21" s="53"/>
      <c r="D21" s="53"/>
      <c r="E21" s="53"/>
      <c r="F21" s="53"/>
      <c r="G21" s="51">
        <f t="shared" ref="G21:G67" si="0">IF(D21&lt;&gt;"",1,0)</f>
        <v>0</v>
      </c>
      <c r="H21" s="53"/>
      <c r="I21" s="60"/>
      <c r="J21" s="127"/>
      <c r="K21" s="123"/>
      <c r="L21" s="127"/>
      <c r="M21" s="127"/>
      <c r="N21" s="123"/>
      <c r="O21" s="125"/>
      <c r="P21" s="127"/>
      <c r="Q21" s="127"/>
      <c r="R21" s="129"/>
      <c r="S21" s="114"/>
    </row>
    <row r="22" spans="1:19" ht="15" thickBot="1" x14ac:dyDescent="0.35">
      <c r="A22" s="148"/>
      <c r="B22" s="54"/>
      <c r="C22" s="55"/>
      <c r="D22" s="55"/>
      <c r="E22" s="55"/>
      <c r="F22" s="55"/>
      <c r="G22" s="62">
        <f t="shared" si="0"/>
        <v>0</v>
      </c>
      <c r="H22" s="55"/>
      <c r="I22" s="61"/>
      <c r="J22" s="128"/>
      <c r="K22" s="124"/>
      <c r="L22" s="128"/>
      <c r="M22" s="128"/>
      <c r="N22" s="124"/>
      <c r="O22" s="126"/>
      <c r="P22" s="128"/>
      <c r="Q22" s="128"/>
      <c r="R22" s="130"/>
      <c r="S22" s="114"/>
    </row>
    <row r="23" spans="1:19" ht="15" thickBot="1" x14ac:dyDescent="0.35">
      <c r="A23" s="147">
        <v>2</v>
      </c>
      <c r="B23" s="76"/>
      <c r="C23" s="77"/>
      <c r="D23" s="77"/>
      <c r="E23" s="77"/>
      <c r="F23" s="77"/>
      <c r="G23" s="77">
        <f t="shared" si="0"/>
        <v>0</v>
      </c>
      <c r="H23" s="77"/>
      <c r="I23" s="78"/>
      <c r="J23" s="127" t="b">
        <f>IF($L$3="GITST",VLOOKUP(K23,'Asignaturas GITST'!$A$15:$F$98,6,FALSE),IF($L$3="GIB",VLOOKUP(K23,'Asignaturas GIB'!$A$12:$F$64,6,FALSE),IF($L$3="GISD",VLOOKUP(K23,'Asignaturas GISD'!$A$35:$F$65,6,FALSE),IF($L$3="MUIT",VLOOKUP(K23,'Asignaturas MUIT'!$A$53:$F$61,6,FALSE),IF($L$3="MUIB",VLOOKUP(K23,'Asignaturas MUIB'!$A$32:$F$47,6,FALSE))))))</f>
        <v>0</v>
      </c>
      <c r="K23" s="123"/>
      <c r="L23" s="127" t="b">
        <f>IF($L$3="GITST",VLOOKUP(K23,'Asignaturas GITST'!$A$15:$F$98,3,FALSE),IF($L$3="GIB",VLOOKUP(K23,'Asignaturas GIB'!$A$12:$F$64,3,FALSE),IF($L$3="GISD",VLOOKUP(K23,'Asignaturas GISD'!$A$35:$F$65,3,FALSE),IF($L$3="MUIT",VLOOKUP(K23,'Asignaturas MUIT'!$A$53:$F$61,3,FALSE),IF($L$3="MUIB",VLOOKUP(K23,'Asignaturas MUIB'!$A$32:$F$47,3,FALSE))))))</f>
        <v>0</v>
      </c>
      <c r="M23" s="127" t="b">
        <f>IF($L$3="GITST",VLOOKUP(K23,'Asignaturas GITST'!$A$15:$F$98,5,FALSE),IF($L$3="GIB",VLOOKUP(K23,'Asignaturas GIB'!$A$12:$F$64,5,FALSE),IF($L$3="GISD",VLOOKUP(K23,'Asignaturas GISD'!$A$35:$F$65,5,FALSE),IF($L$3="MUIT",VLOOKUP(K23,'Asignaturas MUIT'!$A$53:$F$61,5,FALSE),IF($L$3="MUIB",VLOOKUP(K23,'Asignaturas MUIB'!$A$32:$F$47,5,FALSE))))))</f>
        <v>0</v>
      </c>
      <c r="N23" s="123"/>
      <c r="O23" s="125"/>
      <c r="P23" s="127">
        <f t="shared" ref="P23" si="1">IF(AND(ISNUMBER(L23),N23="Obligatoria"),L23,0)</f>
        <v>0</v>
      </c>
      <c r="Q23" s="127">
        <f t="shared" ref="Q23" si="2">IF(AND(ISNUMBER(L23),N23="Optativa"),L23,0)</f>
        <v>0</v>
      </c>
      <c r="R23" s="129"/>
      <c r="S23" s="114">
        <f>IF(K23&lt;&gt;"",1,0)</f>
        <v>0</v>
      </c>
    </row>
    <row r="24" spans="1:19" ht="15" thickBot="1" x14ac:dyDescent="0.35">
      <c r="A24" s="147"/>
      <c r="B24" s="52"/>
      <c r="C24" s="53"/>
      <c r="D24" s="53"/>
      <c r="E24" s="53"/>
      <c r="F24" s="53"/>
      <c r="G24" s="51">
        <f t="shared" si="0"/>
        <v>0</v>
      </c>
      <c r="H24" s="53"/>
      <c r="I24" s="60"/>
      <c r="J24" s="127"/>
      <c r="K24" s="123"/>
      <c r="L24" s="127"/>
      <c r="M24" s="127"/>
      <c r="N24" s="123"/>
      <c r="O24" s="125"/>
      <c r="P24" s="127"/>
      <c r="Q24" s="127"/>
      <c r="R24" s="129"/>
      <c r="S24" s="114"/>
    </row>
    <row r="25" spans="1:19" ht="15" thickBot="1" x14ac:dyDescent="0.35">
      <c r="A25" s="148"/>
      <c r="B25" s="54"/>
      <c r="C25" s="55"/>
      <c r="D25" s="55"/>
      <c r="E25" s="55"/>
      <c r="F25" s="55"/>
      <c r="G25" s="51">
        <f t="shared" si="0"/>
        <v>0</v>
      </c>
      <c r="H25" s="55"/>
      <c r="I25" s="61"/>
      <c r="J25" s="128"/>
      <c r="K25" s="124"/>
      <c r="L25" s="128"/>
      <c r="M25" s="128"/>
      <c r="N25" s="124"/>
      <c r="O25" s="126"/>
      <c r="P25" s="128"/>
      <c r="Q25" s="128"/>
      <c r="R25" s="130"/>
      <c r="S25" s="114"/>
    </row>
    <row r="26" spans="1:19" ht="15" thickBot="1" x14ac:dyDescent="0.35">
      <c r="A26" s="146">
        <v>3</v>
      </c>
      <c r="B26" s="50"/>
      <c r="C26" s="51"/>
      <c r="D26" s="56"/>
      <c r="E26" s="51"/>
      <c r="F26" s="51"/>
      <c r="G26" s="51">
        <f t="shared" si="0"/>
        <v>0</v>
      </c>
      <c r="H26" s="51"/>
      <c r="I26" s="59"/>
      <c r="J26" s="133" t="b">
        <f>IF($L$3="GITST",VLOOKUP(K26,'Asignaturas GITST'!$A$15:$F$98,6,FALSE),IF($L$3="GIB",VLOOKUP(K26,'Asignaturas GIB'!$A$12:$F$64,6,FALSE),IF($L$3="GISD",VLOOKUP(K26,'Asignaturas GISD'!$A$35:$F$65,6,FALSE),IF($L$3="MUIT",VLOOKUP(K26,'Asignaturas MUIT'!$A$53:$F$61,6,FALSE),IF($L$3="MUIB",VLOOKUP(K26,'Asignaturas MUIB'!$A$32:$F$47,6,FALSE))))))</f>
        <v>0</v>
      </c>
      <c r="K26" s="131"/>
      <c r="L26" s="133" t="b">
        <f>IF($L$3="GITST",VLOOKUP(K26,'Asignaturas GITST'!$A$15:$F$98,3,FALSE),IF($L$3="GIB",VLOOKUP(K26,'Asignaturas GIB'!$A$12:$F$64,3,FALSE),IF($L$3="GISD",VLOOKUP(K26,'Asignaturas GISD'!$A$35:$F$65,3,FALSE),IF($L$3="MUIT",VLOOKUP(K26,'Asignaturas MUIT'!$A$53:$F$61,3,FALSE),IF($L$3="MUIB",VLOOKUP(K26,'Asignaturas MUIB'!$A$32:$F$47,3,FALSE))))))</f>
        <v>0</v>
      </c>
      <c r="M26" s="133" t="b">
        <f>IF($L$3="GITST",VLOOKUP(K26,'Asignaturas GITST'!$A$15:$F$98,5,FALSE),IF($L$3="GIB",VLOOKUP(K26,'Asignaturas GIB'!$A$12:$F$64,5,FALSE),IF($L$3="GISD",VLOOKUP(K26,'Asignaturas GISD'!$A$35:$F$65,5,FALSE),IF($L$3="MUIT",VLOOKUP(K26,'Asignaturas MUIT'!$A$53:$F$61,5,FALSE),IF($L$3="MUIB",VLOOKUP(K26,'Asignaturas MUIB'!$A$32:$F$47,5,FALSE))))))</f>
        <v>0</v>
      </c>
      <c r="N26" s="131"/>
      <c r="O26" s="135"/>
      <c r="P26" s="133">
        <f t="shared" ref="P26" si="3">IF(AND(ISNUMBER(L26),N26="Obligatoria"),L26,0)</f>
        <v>0</v>
      </c>
      <c r="Q26" s="133">
        <f t="shared" ref="Q26" si="4">IF(AND(ISNUMBER(L26),N26="Optativa"),L26,0)</f>
        <v>0</v>
      </c>
      <c r="R26" s="134"/>
      <c r="S26" s="114">
        <f>IF(K26&lt;&gt;"",1,0)</f>
        <v>0</v>
      </c>
    </row>
    <row r="27" spans="1:19" ht="15" thickBot="1" x14ac:dyDescent="0.35">
      <c r="A27" s="147"/>
      <c r="B27" s="52"/>
      <c r="C27" s="53"/>
      <c r="D27" s="57"/>
      <c r="E27" s="53"/>
      <c r="F27" s="53"/>
      <c r="G27" s="51">
        <f t="shared" si="0"/>
        <v>0</v>
      </c>
      <c r="H27" s="53"/>
      <c r="I27" s="60"/>
      <c r="J27" s="127"/>
      <c r="K27" s="123"/>
      <c r="L27" s="127"/>
      <c r="M27" s="127"/>
      <c r="N27" s="123"/>
      <c r="O27" s="125"/>
      <c r="P27" s="127"/>
      <c r="Q27" s="127"/>
      <c r="R27" s="129"/>
      <c r="S27" s="114"/>
    </row>
    <row r="28" spans="1:19" ht="15" thickBot="1" x14ac:dyDescent="0.35">
      <c r="A28" s="148"/>
      <c r="B28" s="54"/>
      <c r="C28" s="55"/>
      <c r="D28" s="55"/>
      <c r="E28" s="55"/>
      <c r="F28" s="55"/>
      <c r="G28" s="51">
        <f t="shared" si="0"/>
        <v>0</v>
      </c>
      <c r="H28" s="55"/>
      <c r="I28" s="61"/>
      <c r="J28" s="128"/>
      <c r="K28" s="124"/>
      <c r="L28" s="128"/>
      <c r="M28" s="128"/>
      <c r="N28" s="124"/>
      <c r="O28" s="126"/>
      <c r="P28" s="128"/>
      <c r="Q28" s="128"/>
      <c r="R28" s="130"/>
      <c r="S28" s="114"/>
    </row>
    <row r="29" spans="1:19" ht="15" thickBot="1" x14ac:dyDescent="0.35">
      <c r="A29" s="146">
        <v>4</v>
      </c>
      <c r="B29" s="50"/>
      <c r="C29" s="51"/>
      <c r="D29" s="51"/>
      <c r="E29" s="51"/>
      <c r="F29" s="51"/>
      <c r="G29" s="51">
        <f t="shared" si="0"/>
        <v>0</v>
      </c>
      <c r="H29" s="51"/>
      <c r="I29" s="59"/>
      <c r="J29" s="133" t="b">
        <f>IF($L$3="GITST",VLOOKUP(K29,'Asignaturas GITST'!$A$15:$F$98,6,FALSE),IF($L$3="GIB",VLOOKUP(K29,'Asignaturas GIB'!$A$12:$F$64,6,FALSE),IF($L$3="GISD",VLOOKUP(K29,'Asignaturas GISD'!$A$35:$F$65,6,FALSE),IF($L$3="MUIT",VLOOKUP(K29,'Asignaturas MUIT'!$A$53:$F$61,6,FALSE),IF($L$3="MUIB",VLOOKUP(K29,'Asignaturas MUIB'!$A$32:$F$47,6,FALSE))))))</f>
        <v>0</v>
      </c>
      <c r="K29" s="131"/>
      <c r="L29" s="133" t="b">
        <f>IF($L$3="GITST",VLOOKUP(K29,'Asignaturas GITST'!$A$15:$F$98,3,FALSE),IF($L$3="GIB",VLOOKUP(K29,'Asignaturas GIB'!$A$12:$F$64,3,FALSE),IF($L$3="GISD",VLOOKUP(K29,'Asignaturas GISD'!$A$35:$F$65,3,FALSE),IF($L$3="MUIT",VLOOKUP(K29,'Asignaturas MUIT'!$A$53:$F$61,3,FALSE),IF($L$3="MUIB",VLOOKUP(K29,'Asignaturas MUIB'!$A$32:$F$47,3,FALSE))))))</f>
        <v>0</v>
      </c>
      <c r="M29" s="133" t="b">
        <f>IF($L$3="GITST",VLOOKUP(K29,'Asignaturas GITST'!$A$15:$F$98,5,FALSE),IF($L$3="GIB",VLOOKUP(K29,'Asignaturas GIB'!$A$12:$F$64,5,FALSE),IF($L$3="GISD",VLOOKUP(K29,'Asignaturas GISD'!$A$35:$F$65,5,FALSE),IF($L$3="MUIT",VLOOKUP(K29,'Asignaturas MUIT'!$A$53:$F$61,5,FALSE),IF($L$3="MUIB",VLOOKUP(K29,'Asignaturas MUIB'!$A$32:$F$47,5,FALSE))))))</f>
        <v>0</v>
      </c>
      <c r="N29" s="131"/>
      <c r="O29" s="135"/>
      <c r="P29" s="133">
        <f t="shared" ref="P29" si="5">IF(AND(ISNUMBER(L29),N29="Obligatoria"),L29,0)</f>
        <v>0</v>
      </c>
      <c r="Q29" s="133">
        <f t="shared" ref="Q29" si="6">IF(AND(ISNUMBER(L29),N29="Optativa"),L29,0)</f>
        <v>0</v>
      </c>
      <c r="R29" s="134"/>
      <c r="S29" s="114">
        <f>IF(K29&lt;&gt;"",1,0)</f>
        <v>0</v>
      </c>
    </row>
    <row r="30" spans="1:19" ht="15" thickBot="1" x14ac:dyDescent="0.35">
      <c r="A30" s="147"/>
      <c r="B30" s="52"/>
      <c r="C30" s="53"/>
      <c r="D30" s="53"/>
      <c r="E30" s="53"/>
      <c r="F30" s="53"/>
      <c r="G30" s="51">
        <f t="shared" si="0"/>
        <v>0</v>
      </c>
      <c r="H30" s="53"/>
      <c r="I30" s="60"/>
      <c r="J30" s="127"/>
      <c r="K30" s="123"/>
      <c r="L30" s="127"/>
      <c r="M30" s="127"/>
      <c r="N30" s="123"/>
      <c r="O30" s="125"/>
      <c r="P30" s="127"/>
      <c r="Q30" s="127"/>
      <c r="R30" s="129"/>
      <c r="S30" s="114"/>
    </row>
    <row r="31" spans="1:19" ht="15" thickBot="1" x14ac:dyDescent="0.35">
      <c r="A31" s="148"/>
      <c r="B31" s="54"/>
      <c r="C31" s="55"/>
      <c r="D31" s="55"/>
      <c r="E31" s="55"/>
      <c r="F31" s="55"/>
      <c r="G31" s="51">
        <f t="shared" si="0"/>
        <v>0</v>
      </c>
      <c r="H31" s="55"/>
      <c r="I31" s="61"/>
      <c r="J31" s="128"/>
      <c r="K31" s="124"/>
      <c r="L31" s="128"/>
      <c r="M31" s="128"/>
      <c r="N31" s="124"/>
      <c r="O31" s="126"/>
      <c r="P31" s="128"/>
      <c r="Q31" s="128"/>
      <c r="R31" s="130"/>
      <c r="S31" s="114"/>
    </row>
    <row r="32" spans="1:19" ht="15" thickBot="1" x14ac:dyDescent="0.35">
      <c r="A32" s="146">
        <v>5</v>
      </c>
      <c r="B32" s="50"/>
      <c r="C32" s="51"/>
      <c r="D32" s="51"/>
      <c r="E32" s="51"/>
      <c r="F32" s="51"/>
      <c r="G32" s="51">
        <f t="shared" si="0"/>
        <v>0</v>
      </c>
      <c r="H32" s="51"/>
      <c r="I32" s="59"/>
      <c r="J32" s="133" t="b">
        <f>IF($L$3="GITST",VLOOKUP(K32,'Asignaturas GITST'!$A$15:$F$98,6,FALSE),IF($L$3="GIB",VLOOKUP(K32,'Asignaturas GIB'!$A$12:$F$64,6,FALSE),IF($L$3="GISD",VLOOKUP(K32,'Asignaturas GISD'!$A$35:$F$65,6,FALSE),IF($L$3="MUIT",VLOOKUP(K32,'Asignaturas MUIT'!$A$53:$F$61,6,FALSE),IF($L$3="MUIB",VLOOKUP(K32,'Asignaturas MUIB'!$A$32:$F$47,6,FALSE))))))</f>
        <v>0</v>
      </c>
      <c r="K32" s="131"/>
      <c r="L32" s="133" t="b">
        <f>IF($L$3="GITST",VLOOKUP(K32,'Asignaturas GITST'!$A$15:$F$98,3,FALSE),IF($L$3="GIB",VLOOKUP(K32,'Asignaturas GIB'!$A$12:$F$64,3,FALSE),IF($L$3="GISD",VLOOKUP(K32,'Asignaturas GISD'!$A$35:$F$65,3,FALSE),IF($L$3="MUIT",VLOOKUP(K32,'Asignaturas MUIT'!$A$53:$F$61,3,FALSE),IF($L$3="MUIB",VLOOKUP(K32,'Asignaturas MUIB'!$A$32:$F$47,3,FALSE))))))</f>
        <v>0</v>
      </c>
      <c r="M32" s="133" t="b">
        <f>IF($L$3="GITST",VLOOKUP(K32,'Asignaturas GITST'!$A$15:$F$98,5,FALSE),IF($L$3="GIB",VLOOKUP(K32,'Asignaturas GIB'!$A$12:$F$64,5,FALSE),IF($L$3="GISD",VLOOKUP(K32,'Asignaturas GISD'!$A$35:$F$65,5,FALSE),IF($L$3="MUIT",VLOOKUP(K32,'Asignaturas MUIT'!$A$53:$F$61,5,FALSE),IF($L$3="MUIB",VLOOKUP(K32,'Asignaturas MUIB'!$A$32:$F$47,5,FALSE))))))</f>
        <v>0</v>
      </c>
      <c r="N32" s="131"/>
      <c r="O32" s="135"/>
      <c r="P32" s="133">
        <f t="shared" ref="P32" si="7">IF(AND(ISNUMBER(L32),N32="Obligatoria"),L32,0)</f>
        <v>0</v>
      </c>
      <c r="Q32" s="133">
        <f t="shared" ref="Q32" si="8">IF(AND(ISNUMBER(L32),N32="Optativa"),L32,0)</f>
        <v>0</v>
      </c>
      <c r="R32" s="134"/>
      <c r="S32" s="114">
        <f>IF(K32&lt;&gt;"",1,0)</f>
        <v>0</v>
      </c>
    </row>
    <row r="33" spans="1:19" ht="15" thickBot="1" x14ac:dyDescent="0.35">
      <c r="A33" s="147"/>
      <c r="B33" s="52"/>
      <c r="C33" s="53"/>
      <c r="D33" s="53"/>
      <c r="E33" s="53"/>
      <c r="F33" s="53"/>
      <c r="G33" s="51">
        <f t="shared" si="0"/>
        <v>0</v>
      </c>
      <c r="H33" s="53"/>
      <c r="I33" s="60"/>
      <c r="J33" s="127"/>
      <c r="K33" s="123"/>
      <c r="L33" s="127"/>
      <c r="M33" s="127"/>
      <c r="N33" s="123"/>
      <c r="O33" s="125"/>
      <c r="P33" s="127"/>
      <c r="Q33" s="127"/>
      <c r="R33" s="129"/>
      <c r="S33" s="114"/>
    </row>
    <row r="34" spans="1:19" ht="15" thickBot="1" x14ac:dyDescent="0.35">
      <c r="A34" s="148"/>
      <c r="B34" s="54"/>
      <c r="C34" s="55"/>
      <c r="D34" s="55"/>
      <c r="E34" s="55"/>
      <c r="F34" s="55"/>
      <c r="G34" s="51">
        <f t="shared" si="0"/>
        <v>0</v>
      </c>
      <c r="H34" s="55"/>
      <c r="I34" s="61"/>
      <c r="J34" s="128"/>
      <c r="K34" s="124"/>
      <c r="L34" s="128"/>
      <c r="M34" s="128"/>
      <c r="N34" s="124"/>
      <c r="O34" s="126"/>
      <c r="P34" s="128"/>
      <c r="Q34" s="128"/>
      <c r="R34" s="130"/>
      <c r="S34" s="114"/>
    </row>
    <row r="35" spans="1:19" ht="15" thickBot="1" x14ac:dyDescent="0.35">
      <c r="A35" s="146">
        <v>6</v>
      </c>
      <c r="B35" s="50"/>
      <c r="C35" s="51"/>
      <c r="D35" s="51"/>
      <c r="E35" s="51"/>
      <c r="F35" s="51"/>
      <c r="G35" s="51">
        <f t="shared" si="0"/>
        <v>0</v>
      </c>
      <c r="H35" s="51"/>
      <c r="I35" s="59"/>
      <c r="J35" s="133" t="b">
        <f>IF($L$3="GITST",VLOOKUP(K35,'Asignaturas GITST'!$A$15:$F$98,6,FALSE),IF($L$3="GIB",VLOOKUP(K35,'Asignaturas GIB'!$A$12:$F$64,6,FALSE),IF($L$3="GISD",VLOOKUP(K35,'Asignaturas GISD'!$A$35:$F$65,6,FALSE),IF($L$3="MUIT",VLOOKUP(K35,'Asignaturas MUIT'!$A$53:$F$61,6,FALSE),IF($L$3="MUIB",VLOOKUP(K35,'Asignaturas MUIB'!$A$32:$F$47,6,FALSE))))))</f>
        <v>0</v>
      </c>
      <c r="K35" s="131"/>
      <c r="L35" s="133" t="b">
        <f>IF($L$3="GITST",VLOOKUP(K35,'Asignaturas GITST'!$A$15:$F$98,3,FALSE),IF($L$3="GIB",VLOOKUP(K35,'Asignaturas GIB'!$A$12:$F$64,3,FALSE),IF($L$3="GISD",VLOOKUP(K35,'Asignaturas GISD'!$A$35:$F$65,3,FALSE),IF($L$3="MUIT",VLOOKUP(K35,'Asignaturas MUIT'!$A$53:$F$61,3,FALSE),IF($L$3="MUIB",VLOOKUP(K35,'Asignaturas MUIB'!$A$32:$F$47,3,FALSE))))))</f>
        <v>0</v>
      </c>
      <c r="M35" s="133" t="b">
        <f>IF($L$3="GITST",VLOOKUP(K35,'Asignaturas GITST'!$A$15:$F$98,5,FALSE),IF($L$3="GIB",VLOOKUP(K35,'Asignaturas GIB'!$A$12:$F$64,5,FALSE),IF($L$3="GISD",VLOOKUP(K35,'Asignaturas GISD'!$A$35:$F$65,5,FALSE),IF($L$3="MUIT",VLOOKUP(K35,'Asignaturas MUIT'!$A$53:$F$61,5,FALSE),IF($L$3="MUIB",VLOOKUP(K35,'Asignaturas MUIB'!$A$32:$F$47,5,FALSE))))))</f>
        <v>0</v>
      </c>
      <c r="N35" s="131"/>
      <c r="O35" s="135"/>
      <c r="P35" s="133">
        <f t="shared" ref="P35" si="9">IF(AND(ISNUMBER(L35),N35="Obligatoria"),L35,0)</f>
        <v>0</v>
      </c>
      <c r="Q35" s="133">
        <f t="shared" ref="Q35" si="10">IF(AND(ISNUMBER(L35),N35="Optativa"),L35,0)</f>
        <v>0</v>
      </c>
      <c r="R35" s="134"/>
      <c r="S35" s="114">
        <f>IF(K35&lt;&gt;"",1,0)</f>
        <v>0</v>
      </c>
    </row>
    <row r="36" spans="1:19" ht="15" thickBot="1" x14ac:dyDescent="0.35">
      <c r="A36" s="147"/>
      <c r="B36" s="52"/>
      <c r="C36" s="53"/>
      <c r="D36" s="53"/>
      <c r="E36" s="53"/>
      <c r="F36" s="53"/>
      <c r="G36" s="51">
        <f t="shared" si="0"/>
        <v>0</v>
      </c>
      <c r="H36" s="53"/>
      <c r="I36" s="60"/>
      <c r="J36" s="127"/>
      <c r="K36" s="123"/>
      <c r="L36" s="127"/>
      <c r="M36" s="127"/>
      <c r="N36" s="123"/>
      <c r="O36" s="125"/>
      <c r="P36" s="127"/>
      <c r="Q36" s="127"/>
      <c r="R36" s="129"/>
      <c r="S36" s="114"/>
    </row>
    <row r="37" spans="1:19" ht="15" thickBot="1" x14ac:dyDescent="0.35">
      <c r="A37" s="148"/>
      <c r="B37" s="54"/>
      <c r="C37" s="55"/>
      <c r="D37" s="55"/>
      <c r="E37" s="55"/>
      <c r="F37" s="55"/>
      <c r="G37" s="51">
        <f t="shared" si="0"/>
        <v>0</v>
      </c>
      <c r="H37" s="55"/>
      <c r="I37" s="61"/>
      <c r="J37" s="128"/>
      <c r="K37" s="124"/>
      <c r="L37" s="128"/>
      <c r="M37" s="128"/>
      <c r="N37" s="124"/>
      <c r="O37" s="126"/>
      <c r="P37" s="128"/>
      <c r="Q37" s="128"/>
      <c r="R37" s="130"/>
      <c r="S37" s="114"/>
    </row>
    <row r="38" spans="1:19" ht="15" thickBot="1" x14ac:dyDescent="0.35">
      <c r="A38" s="146">
        <v>7</v>
      </c>
      <c r="B38" s="50"/>
      <c r="C38" s="51"/>
      <c r="D38" s="51"/>
      <c r="E38" s="51"/>
      <c r="F38" s="51"/>
      <c r="G38" s="51">
        <f t="shared" si="0"/>
        <v>0</v>
      </c>
      <c r="H38" s="51"/>
      <c r="I38" s="59"/>
      <c r="J38" s="133" t="b">
        <f>IF($L$3="GITST",VLOOKUP(K38,'Asignaturas GITST'!$A$15:$F$98,6,FALSE),IF($L$3="GIB",VLOOKUP(K38,'Asignaturas GIB'!$A$12:$F$64,6,FALSE),IF($L$3="GISD",VLOOKUP(K38,'Asignaturas GISD'!$A$35:$F$65,6,FALSE),IF($L$3="MUIT",VLOOKUP(K38,'Asignaturas MUIT'!$A$53:$F$61,6,FALSE),IF($L$3="MUIB",VLOOKUP(K38,'Asignaturas MUIB'!$A$32:$F$47,6,FALSE))))))</f>
        <v>0</v>
      </c>
      <c r="K38" s="131"/>
      <c r="L38" s="133" t="b">
        <f>IF($L$3="GITST",VLOOKUP(K38,'Asignaturas GITST'!$A$15:$F$98,3,FALSE),IF($L$3="GIB",VLOOKUP(K38,'Asignaturas GIB'!$A$12:$F$64,3,FALSE),IF($L$3="GISD",VLOOKUP(K38,'Asignaturas GISD'!$A$35:$F$65,3,FALSE),IF($L$3="MUIT",VLOOKUP(K38,'Asignaturas MUIT'!$A$53:$F$61,3,FALSE),IF($L$3="MUIB",VLOOKUP(K38,'Asignaturas MUIB'!$A$32:$F$47,3,FALSE))))))</f>
        <v>0</v>
      </c>
      <c r="M38" s="133" t="b">
        <f>IF($L$3="GITST",VLOOKUP(K38,'Asignaturas GITST'!$A$15:$F$98,5,FALSE),IF($L$3="GIB",VLOOKUP(K38,'Asignaturas GIB'!$A$12:$F$64,5,FALSE),IF($L$3="GISD",VLOOKUP(K38,'Asignaturas GISD'!$A$35:$F$65,5,FALSE),IF($L$3="MUIT",VLOOKUP(K38,'Asignaturas MUIT'!$A$53:$F$61,5,FALSE),IF($L$3="MUIB",VLOOKUP(K38,'Asignaturas MUIB'!$A$32:$F$47,5,FALSE))))))</f>
        <v>0</v>
      </c>
      <c r="N38" s="131"/>
      <c r="O38" s="135"/>
      <c r="P38" s="133">
        <f t="shared" ref="P38" si="11">IF(AND(ISNUMBER(L38),N38="Obligatoria"),L38,0)</f>
        <v>0</v>
      </c>
      <c r="Q38" s="133">
        <f t="shared" ref="Q38" si="12">IF(AND(ISNUMBER(L38),N38="Optativa"),L38,0)</f>
        <v>0</v>
      </c>
      <c r="R38" s="134"/>
      <c r="S38" s="114">
        <f>IF(K38&lt;&gt;"",1,0)</f>
        <v>0</v>
      </c>
    </row>
    <row r="39" spans="1:19" ht="15" thickBot="1" x14ac:dyDescent="0.35">
      <c r="A39" s="147"/>
      <c r="B39" s="52"/>
      <c r="C39" s="53"/>
      <c r="D39" s="53"/>
      <c r="E39" s="53"/>
      <c r="F39" s="53"/>
      <c r="G39" s="51">
        <f t="shared" si="0"/>
        <v>0</v>
      </c>
      <c r="H39" s="53"/>
      <c r="I39" s="60"/>
      <c r="J39" s="127"/>
      <c r="K39" s="123"/>
      <c r="L39" s="127"/>
      <c r="M39" s="127"/>
      <c r="N39" s="123"/>
      <c r="O39" s="125"/>
      <c r="P39" s="127"/>
      <c r="Q39" s="127"/>
      <c r="R39" s="129"/>
      <c r="S39" s="114"/>
    </row>
    <row r="40" spans="1:19" ht="15" thickBot="1" x14ac:dyDescent="0.35">
      <c r="A40" s="148"/>
      <c r="B40" s="54"/>
      <c r="C40" s="55"/>
      <c r="D40" s="55"/>
      <c r="E40" s="55"/>
      <c r="F40" s="55"/>
      <c r="G40" s="51">
        <f t="shared" si="0"/>
        <v>0</v>
      </c>
      <c r="H40" s="55"/>
      <c r="I40" s="61"/>
      <c r="J40" s="128"/>
      <c r="K40" s="124"/>
      <c r="L40" s="128"/>
      <c r="M40" s="128"/>
      <c r="N40" s="124"/>
      <c r="O40" s="126"/>
      <c r="P40" s="128"/>
      <c r="Q40" s="128"/>
      <c r="R40" s="130"/>
      <c r="S40" s="114"/>
    </row>
    <row r="41" spans="1:19" ht="15" thickBot="1" x14ac:dyDescent="0.35">
      <c r="A41" s="146">
        <v>8</v>
      </c>
      <c r="B41" s="50"/>
      <c r="C41" s="51"/>
      <c r="D41" s="51"/>
      <c r="E41" s="51"/>
      <c r="F41" s="51"/>
      <c r="G41" s="51">
        <f t="shared" si="0"/>
        <v>0</v>
      </c>
      <c r="H41" s="51"/>
      <c r="I41" s="59"/>
      <c r="J41" s="133" t="b">
        <f>IF($L$3="GITST",VLOOKUP(K41,'Asignaturas GITST'!$A$15:$F$98,6,FALSE),IF($L$3="GIB",VLOOKUP(K41,'Asignaturas GIB'!$A$12:$F$64,6,FALSE),IF($L$3="GISD",VLOOKUP(K41,'Asignaturas GISD'!$A$35:$F$65,6,FALSE),IF($L$3="MUIT",VLOOKUP(K41,'Asignaturas MUIT'!$A$53:$F$61,6,FALSE),IF($L$3="MUIB",VLOOKUP(K41,'Asignaturas MUIB'!$A$32:$F$47,6,FALSE))))))</f>
        <v>0</v>
      </c>
      <c r="K41" s="131"/>
      <c r="L41" s="133" t="b">
        <f>IF($L$3="GITST",VLOOKUP(K41,'Asignaturas GITST'!$A$15:$F$98,3,FALSE),IF($L$3="GIB",VLOOKUP(K41,'Asignaturas GIB'!$A$12:$F$64,3,FALSE),IF($L$3="GISD",VLOOKUP(K41,'Asignaturas GISD'!$A$35:$F$65,3,FALSE),IF($L$3="MUIT",VLOOKUP(K41,'Asignaturas MUIT'!$A$53:$F$61,3,FALSE),IF($L$3="MUIB",VLOOKUP(K41,'Asignaturas MUIB'!$A$32:$F$47,3,FALSE))))))</f>
        <v>0</v>
      </c>
      <c r="M41" s="133" t="b">
        <f>IF($L$3="GITST",VLOOKUP(K41,'Asignaturas GITST'!$A$15:$F$98,5,FALSE),IF($L$3="GIB",VLOOKUP(K41,'Asignaturas GIB'!$A$12:$F$64,5,FALSE),IF($L$3="GISD",VLOOKUP(K41,'Asignaturas GISD'!$A$35:$F$65,5,FALSE),IF($L$3="MUIT",VLOOKUP(K41,'Asignaturas MUIT'!$A$53:$F$61,5,FALSE),IF($L$3="MUIB",VLOOKUP(K41,'Asignaturas MUIB'!$A$32:$F$47,5,FALSE))))))</f>
        <v>0</v>
      </c>
      <c r="N41" s="131"/>
      <c r="O41" s="135"/>
      <c r="P41" s="133">
        <f t="shared" ref="P41" si="13">IF(AND(ISNUMBER(L41),N41="Obligatoria"),L41,0)</f>
        <v>0</v>
      </c>
      <c r="Q41" s="133">
        <f t="shared" ref="Q41" si="14">IF(AND(ISNUMBER(L41),N41="Optativa"),L41,0)</f>
        <v>0</v>
      </c>
      <c r="R41" s="134"/>
      <c r="S41" s="114">
        <f>IF(K41&lt;&gt;"",1,0)</f>
        <v>0</v>
      </c>
    </row>
    <row r="42" spans="1:19" ht="15" thickBot="1" x14ac:dyDescent="0.35">
      <c r="A42" s="147"/>
      <c r="B42" s="52"/>
      <c r="C42" s="53"/>
      <c r="D42" s="53"/>
      <c r="E42" s="53"/>
      <c r="F42" s="53"/>
      <c r="G42" s="51">
        <f t="shared" si="0"/>
        <v>0</v>
      </c>
      <c r="H42" s="53"/>
      <c r="I42" s="60"/>
      <c r="J42" s="127"/>
      <c r="K42" s="123"/>
      <c r="L42" s="127"/>
      <c r="M42" s="127"/>
      <c r="N42" s="123"/>
      <c r="O42" s="125"/>
      <c r="P42" s="127"/>
      <c r="Q42" s="127"/>
      <c r="R42" s="129"/>
      <c r="S42" s="114"/>
    </row>
    <row r="43" spans="1:19" ht="15" thickBot="1" x14ac:dyDescent="0.35">
      <c r="A43" s="148"/>
      <c r="B43" s="54"/>
      <c r="C43" s="55"/>
      <c r="D43" s="55"/>
      <c r="E43" s="55"/>
      <c r="F43" s="55"/>
      <c r="G43" s="51">
        <f t="shared" si="0"/>
        <v>0</v>
      </c>
      <c r="H43" s="55"/>
      <c r="I43" s="61"/>
      <c r="J43" s="128"/>
      <c r="K43" s="124"/>
      <c r="L43" s="128"/>
      <c r="M43" s="128"/>
      <c r="N43" s="124"/>
      <c r="O43" s="126"/>
      <c r="P43" s="128"/>
      <c r="Q43" s="128"/>
      <c r="R43" s="130"/>
      <c r="S43" s="114"/>
    </row>
    <row r="44" spans="1:19" ht="15" thickBot="1" x14ac:dyDescent="0.35">
      <c r="A44" s="146">
        <v>9</v>
      </c>
      <c r="B44" s="50"/>
      <c r="C44" s="51"/>
      <c r="D44" s="51"/>
      <c r="E44" s="51"/>
      <c r="F44" s="51"/>
      <c r="G44" s="51">
        <f t="shared" si="0"/>
        <v>0</v>
      </c>
      <c r="H44" s="51"/>
      <c r="I44" s="59"/>
      <c r="J44" s="133" t="b">
        <f>IF($L$3="GITST",VLOOKUP(K44,'Asignaturas GITST'!$A$15:$F$98,6,FALSE),IF($L$3="GIB",VLOOKUP(K44,'Asignaturas GIB'!$A$12:$F$64,6,FALSE),IF($L$3="GISD",VLOOKUP(K44,'Asignaturas GISD'!$A$35:$F$65,6,FALSE),IF($L$3="MUIT",VLOOKUP(K44,'Asignaturas MUIT'!$A$53:$F$61,6,FALSE),IF($L$3="MUIB",VLOOKUP(K44,'Asignaturas MUIB'!$A$32:$F$47,6,FALSE))))))</f>
        <v>0</v>
      </c>
      <c r="K44" s="131"/>
      <c r="L44" s="133" t="b">
        <f>IF($L$3="GITST",VLOOKUP(K44,'Asignaturas GITST'!$A$15:$F$98,3,FALSE),IF($L$3="GIB",VLOOKUP(K44,'Asignaturas GIB'!$A$12:$F$64,3,FALSE),IF($L$3="GISD",VLOOKUP(K44,'Asignaturas GISD'!$A$35:$F$65,3,FALSE),IF($L$3="MUIT",VLOOKUP(K44,'Asignaturas MUIT'!$A$53:$F$61,3,FALSE),IF($L$3="MUIB",VLOOKUP(K44,'Asignaturas MUIB'!$A$32:$F$47,3,FALSE))))))</f>
        <v>0</v>
      </c>
      <c r="M44" s="133" t="b">
        <f>IF($L$3="GITST",VLOOKUP(K44,'Asignaturas GITST'!$A$15:$F$98,5,FALSE),IF($L$3="GIB",VLOOKUP(K44,'Asignaturas GIB'!$A$12:$F$64,5,FALSE),IF($L$3="GISD",VLOOKUP(K44,'Asignaturas GISD'!$A$35:$F$65,5,FALSE),IF($L$3="MUIT",VLOOKUP(K44,'Asignaturas MUIT'!$A$53:$F$61,5,FALSE),IF($L$3="MUIB",VLOOKUP(K44,'Asignaturas MUIB'!$A$32:$F$47,5,FALSE))))))</f>
        <v>0</v>
      </c>
      <c r="N44" s="131"/>
      <c r="O44" s="135"/>
      <c r="P44" s="133">
        <f t="shared" ref="P44" si="15">IF(AND(ISNUMBER(L44),N44="Obligatoria"),L44,0)</f>
        <v>0</v>
      </c>
      <c r="Q44" s="133">
        <f t="shared" ref="Q44" si="16">IF(AND(ISNUMBER(L44),N44="Optativa"),L44,0)</f>
        <v>0</v>
      </c>
      <c r="R44" s="134"/>
      <c r="S44" s="114">
        <f>IF(K44&lt;&gt;"",1,0)</f>
        <v>0</v>
      </c>
    </row>
    <row r="45" spans="1:19" ht="15" thickBot="1" x14ac:dyDescent="0.35">
      <c r="A45" s="147"/>
      <c r="B45" s="52"/>
      <c r="C45" s="53"/>
      <c r="D45" s="53"/>
      <c r="E45" s="53"/>
      <c r="F45" s="53"/>
      <c r="G45" s="51">
        <f t="shared" si="0"/>
        <v>0</v>
      </c>
      <c r="H45" s="53"/>
      <c r="I45" s="60"/>
      <c r="J45" s="127"/>
      <c r="K45" s="123"/>
      <c r="L45" s="127"/>
      <c r="M45" s="127"/>
      <c r="N45" s="123"/>
      <c r="O45" s="125"/>
      <c r="P45" s="127"/>
      <c r="Q45" s="127"/>
      <c r="R45" s="129"/>
      <c r="S45" s="114"/>
    </row>
    <row r="46" spans="1:19" ht="15" thickBot="1" x14ac:dyDescent="0.35">
      <c r="A46" s="148"/>
      <c r="B46" s="54"/>
      <c r="C46" s="55"/>
      <c r="D46" s="55"/>
      <c r="E46" s="55"/>
      <c r="F46" s="55"/>
      <c r="G46" s="51">
        <f t="shared" si="0"/>
        <v>0</v>
      </c>
      <c r="H46" s="55"/>
      <c r="I46" s="61"/>
      <c r="J46" s="128"/>
      <c r="K46" s="124"/>
      <c r="L46" s="128"/>
      <c r="M46" s="128"/>
      <c r="N46" s="124"/>
      <c r="O46" s="126"/>
      <c r="P46" s="128"/>
      <c r="Q46" s="128"/>
      <c r="R46" s="130"/>
      <c r="S46" s="114"/>
    </row>
    <row r="47" spans="1:19" ht="15" thickBot="1" x14ac:dyDescent="0.35">
      <c r="A47" s="146">
        <v>10</v>
      </c>
      <c r="B47" s="50"/>
      <c r="C47" s="51"/>
      <c r="D47" s="51"/>
      <c r="E47" s="51"/>
      <c r="F47" s="51"/>
      <c r="G47" s="51">
        <f t="shared" si="0"/>
        <v>0</v>
      </c>
      <c r="H47" s="51"/>
      <c r="I47" s="59"/>
      <c r="J47" s="133" t="b">
        <f>IF($L$3="GITST",VLOOKUP(K47,'Asignaturas GITST'!$A$15:$F$98,6,FALSE),IF($L$3="GIB",VLOOKUP(K47,'Asignaturas GIB'!$A$12:$F$64,6,FALSE),IF($L$3="GISD",VLOOKUP(K47,'Asignaturas GISD'!$A$35:$F$65,6,FALSE),IF($L$3="MUIT",VLOOKUP(K47,'Asignaturas MUIT'!$A$53:$F$61,6,FALSE),IF($L$3="MUIB",VLOOKUP(K47,'Asignaturas MUIB'!$A$32:$F$47,6,FALSE))))))</f>
        <v>0</v>
      </c>
      <c r="K47" s="131"/>
      <c r="L47" s="133" t="b">
        <f>IF($L$3="GITST",VLOOKUP(K47,'Asignaturas GITST'!$A$15:$F$98,3,FALSE),IF($L$3="GIB",VLOOKUP(K47,'Asignaturas GIB'!$A$12:$F$64,3,FALSE),IF($L$3="GISD",VLOOKUP(K47,'Asignaturas GISD'!$A$35:$F$65,3,FALSE),IF($L$3="MUIT",VLOOKUP(K47,'Asignaturas MUIT'!$A$53:$F$61,3,FALSE),IF($L$3="MUIB",VLOOKUP(K47,'Asignaturas MUIB'!$A$32:$F$47,3,FALSE))))))</f>
        <v>0</v>
      </c>
      <c r="M47" s="133" t="b">
        <f>IF($L$3="GITST",VLOOKUP(K47,'Asignaturas GITST'!$A$15:$F$98,5,FALSE),IF($L$3="GIB",VLOOKUP(K47,'Asignaturas GIB'!$A$12:$F$64,5,FALSE),IF($L$3="GISD",VLOOKUP(K47,'Asignaturas GISD'!$A$35:$F$65,5,FALSE),IF($L$3="MUIT",VLOOKUP(K47,'Asignaturas MUIT'!$A$53:$F$61,5,FALSE),IF($L$3="MUIB",VLOOKUP(K47,'Asignaturas MUIB'!$A$32:$F$47,5,FALSE))))))</f>
        <v>0</v>
      </c>
      <c r="N47" s="131"/>
      <c r="O47" s="135"/>
      <c r="P47" s="133">
        <f t="shared" ref="P47" si="17">IF(AND(ISNUMBER(L47),N47="Obligatoria"),L47,0)</f>
        <v>0</v>
      </c>
      <c r="Q47" s="133">
        <f t="shared" ref="Q47" si="18">IF(AND(ISNUMBER(L47),N47="Optativa"),L47,0)</f>
        <v>0</v>
      </c>
      <c r="R47" s="134"/>
      <c r="S47" s="114">
        <f>IF(K47&lt;&gt;"",1,0)</f>
        <v>0</v>
      </c>
    </row>
    <row r="48" spans="1:19" ht="15" thickBot="1" x14ac:dyDescent="0.35">
      <c r="A48" s="147"/>
      <c r="B48" s="52"/>
      <c r="C48" s="53"/>
      <c r="D48" s="53"/>
      <c r="E48" s="53"/>
      <c r="F48" s="53"/>
      <c r="G48" s="51">
        <f t="shared" si="0"/>
        <v>0</v>
      </c>
      <c r="H48" s="53"/>
      <c r="I48" s="60"/>
      <c r="J48" s="127"/>
      <c r="K48" s="123"/>
      <c r="L48" s="127"/>
      <c r="M48" s="127"/>
      <c r="N48" s="123"/>
      <c r="O48" s="125"/>
      <c r="P48" s="127"/>
      <c r="Q48" s="127"/>
      <c r="R48" s="129"/>
      <c r="S48" s="114"/>
    </row>
    <row r="49" spans="1:19" ht="15" thickBot="1" x14ac:dyDescent="0.35">
      <c r="A49" s="148"/>
      <c r="B49" s="54"/>
      <c r="C49" s="55"/>
      <c r="D49" s="55"/>
      <c r="E49" s="55"/>
      <c r="F49" s="55"/>
      <c r="G49" s="51">
        <f t="shared" si="0"/>
        <v>0</v>
      </c>
      <c r="H49" s="55"/>
      <c r="I49" s="61"/>
      <c r="J49" s="128"/>
      <c r="K49" s="124"/>
      <c r="L49" s="128"/>
      <c r="M49" s="128"/>
      <c r="N49" s="124"/>
      <c r="O49" s="126"/>
      <c r="P49" s="128"/>
      <c r="Q49" s="128"/>
      <c r="R49" s="130"/>
      <c r="S49" s="114"/>
    </row>
    <row r="50" spans="1:19" ht="15" thickBot="1" x14ac:dyDescent="0.35">
      <c r="A50" s="146">
        <v>11</v>
      </c>
      <c r="B50" s="50"/>
      <c r="C50" s="51"/>
      <c r="D50" s="51"/>
      <c r="E50" s="51"/>
      <c r="F50" s="51"/>
      <c r="G50" s="51">
        <f t="shared" si="0"/>
        <v>0</v>
      </c>
      <c r="H50" s="51"/>
      <c r="I50" s="59"/>
      <c r="J50" s="133" t="b">
        <f>IF($L$3="GITST",VLOOKUP(K50,'Asignaturas GITST'!$A$15:$F$98,6,FALSE),IF($L$3="GIB",VLOOKUP(K50,'Asignaturas GIB'!$A$12:$F$64,6,FALSE),IF($L$3="GISD",VLOOKUP(K50,'Asignaturas GISD'!$A$35:$F$65,6,FALSE),IF($L$3="MUIT",VLOOKUP(K50,'Asignaturas MUIT'!$A$53:$F$61,6,FALSE),IF($L$3="MUIB",VLOOKUP(K50,'Asignaturas MUIB'!$A$32:$F$47,6,FALSE))))))</f>
        <v>0</v>
      </c>
      <c r="K50" s="131"/>
      <c r="L50" s="133" t="b">
        <f>IF($L$3="GITST",VLOOKUP(K50,'Asignaturas GITST'!$A$15:$F$98,3,FALSE),IF($L$3="GIB",VLOOKUP(K50,'Asignaturas GIB'!$A$12:$F$64,3,FALSE),IF($L$3="GISD",VLOOKUP(K50,'Asignaturas GISD'!$A$35:$F$65,3,FALSE),IF($L$3="MUIT",VLOOKUP(K50,'Asignaturas MUIT'!$A$53:$F$61,3,FALSE),IF($L$3="MUIB",VLOOKUP(K50,'Asignaturas MUIB'!$A$32:$F$47,3,FALSE))))))</f>
        <v>0</v>
      </c>
      <c r="M50" s="133" t="b">
        <f>IF($L$3="GITST",VLOOKUP(K50,'Asignaturas GITST'!$A$15:$F$98,5,FALSE),IF($L$3="GIB",VLOOKUP(K50,'Asignaturas GIB'!$A$12:$F$64,5,FALSE),IF($L$3="GISD",VLOOKUP(K50,'Asignaturas GISD'!$A$35:$F$65,5,FALSE),IF($L$3="MUIT",VLOOKUP(K50,'Asignaturas MUIT'!$A$53:$F$61,5,FALSE),IF($L$3="MUIB",VLOOKUP(K50,'Asignaturas MUIB'!$A$32:$F$47,5,FALSE))))))</f>
        <v>0</v>
      </c>
      <c r="N50" s="131"/>
      <c r="O50" s="135"/>
      <c r="P50" s="133">
        <f t="shared" ref="P50" si="19">IF(AND(ISNUMBER(L50),N50="Obligatoria"),L50,0)</f>
        <v>0</v>
      </c>
      <c r="Q50" s="133">
        <f t="shared" ref="Q50" si="20">IF(AND(ISNUMBER(L50),N50="Optativa"),L50,0)</f>
        <v>0</v>
      </c>
      <c r="R50" s="134"/>
      <c r="S50" s="114">
        <f>IF(K50&lt;&gt;"",1,0)</f>
        <v>0</v>
      </c>
    </row>
    <row r="51" spans="1:19" ht="15" thickBot="1" x14ac:dyDescent="0.35">
      <c r="A51" s="147"/>
      <c r="B51" s="52"/>
      <c r="C51" s="53"/>
      <c r="D51" s="53"/>
      <c r="E51" s="53"/>
      <c r="F51" s="53"/>
      <c r="G51" s="51">
        <f t="shared" si="0"/>
        <v>0</v>
      </c>
      <c r="H51" s="53"/>
      <c r="I51" s="60"/>
      <c r="J51" s="127"/>
      <c r="K51" s="123"/>
      <c r="L51" s="127"/>
      <c r="M51" s="127"/>
      <c r="N51" s="123"/>
      <c r="O51" s="125"/>
      <c r="P51" s="127"/>
      <c r="Q51" s="127"/>
      <c r="R51" s="129"/>
      <c r="S51" s="114"/>
    </row>
    <row r="52" spans="1:19" ht="15" thickBot="1" x14ac:dyDescent="0.35">
      <c r="A52" s="148"/>
      <c r="B52" s="54"/>
      <c r="C52" s="55"/>
      <c r="D52" s="55"/>
      <c r="E52" s="55"/>
      <c r="F52" s="55"/>
      <c r="G52" s="51">
        <f t="shared" si="0"/>
        <v>0</v>
      </c>
      <c r="H52" s="55"/>
      <c r="I52" s="61"/>
      <c r="J52" s="128"/>
      <c r="K52" s="124"/>
      <c r="L52" s="128"/>
      <c r="M52" s="128"/>
      <c r="N52" s="124"/>
      <c r="O52" s="126"/>
      <c r="P52" s="128"/>
      <c r="Q52" s="128"/>
      <c r="R52" s="130"/>
      <c r="S52" s="114"/>
    </row>
    <row r="53" spans="1:19" ht="15" thickBot="1" x14ac:dyDescent="0.35">
      <c r="A53" s="146">
        <v>12</v>
      </c>
      <c r="B53" s="50"/>
      <c r="C53" s="51"/>
      <c r="D53" s="51"/>
      <c r="E53" s="51"/>
      <c r="F53" s="51"/>
      <c r="G53" s="51">
        <f t="shared" si="0"/>
        <v>0</v>
      </c>
      <c r="H53" s="51"/>
      <c r="I53" s="59"/>
      <c r="J53" s="133" t="b">
        <f>IF($L$3="GITST",VLOOKUP(K53,'Asignaturas GITST'!$A$15:$F$98,6,FALSE),IF($L$3="GIB",VLOOKUP(K53,'Asignaturas GIB'!$A$12:$F$64,6,FALSE),IF($L$3="GISD",VLOOKUP(K53,'Asignaturas GISD'!$A$35:$F$65,6,FALSE),IF($L$3="MUIT",VLOOKUP(K53,'Asignaturas MUIT'!$A$53:$F$61,6,FALSE),IF($L$3="MUIB",VLOOKUP(K53,'Asignaturas MUIB'!$A$32:$F$47,6,FALSE))))))</f>
        <v>0</v>
      </c>
      <c r="K53" s="131"/>
      <c r="L53" s="133" t="b">
        <f>IF($L$3="GITST",VLOOKUP(K53,'Asignaturas GITST'!$A$15:$F$98,3,FALSE),IF($L$3="GIB",VLOOKUP(K53,'Asignaturas GIB'!$A$12:$F$64,3,FALSE),IF($L$3="GISD",VLOOKUP(K53,'Asignaturas GISD'!$A$35:$F$65,3,FALSE),IF($L$3="MUIT",VLOOKUP(K53,'Asignaturas MUIT'!$A$53:$F$61,3,FALSE),IF($L$3="MUIB",VLOOKUP(K53,'Asignaturas MUIB'!$A$32:$F$47,3,FALSE))))))</f>
        <v>0</v>
      </c>
      <c r="M53" s="133" t="b">
        <f>IF($L$3="GITST",VLOOKUP(K53,'Asignaturas GITST'!$A$15:$F$98,5,FALSE),IF($L$3="GIB",VLOOKUP(K53,'Asignaturas GIB'!$A$12:$F$64,5,FALSE),IF($L$3="GISD",VLOOKUP(K53,'Asignaturas GISD'!$A$35:$F$65,5,FALSE),IF($L$3="MUIT",VLOOKUP(K53,'Asignaturas MUIT'!$A$53:$F$61,5,FALSE),IF($L$3="MUIB",VLOOKUP(K53,'Asignaturas MUIB'!$A$32:$F$47,5,FALSE))))))</f>
        <v>0</v>
      </c>
      <c r="N53" s="131"/>
      <c r="O53" s="135"/>
      <c r="P53" s="133">
        <f t="shared" ref="P53" si="21">IF(AND(ISNUMBER(L53),N53="Obligatoria"),L53,0)</f>
        <v>0</v>
      </c>
      <c r="Q53" s="133">
        <f t="shared" ref="Q53" si="22">IF(AND(ISNUMBER(L53),N53="Optativa"),L53,0)</f>
        <v>0</v>
      </c>
      <c r="R53" s="134"/>
      <c r="S53" s="114">
        <f>IF(K53&lt;&gt;"",1,0)</f>
        <v>0</v>
      </c>
    </row>
    <row r="54" spans="1:19" ht="15" thickBot="1" x14ac:dyDescent="0.35">
      <c r="A54" s="147"/>
      <c r="B54" s="52"/>
      <c r="C54" s="53"/>
      <c r="D54" s="53"/>
      <c r="E54" s="53"/>
      <c r="F54" s="53"/>
      <c r="G54" s="51">
        <f t="shared" si="0"/>
        <v>0</v>
      </c>
      <c r="H54" s="53"/>
      <c r="I54" s="60"/>
      <c r="J54" s="127"/>
      <c r="K54" s="123"/>
      <c r="L54" s="127"/>
      <c r="M54" s="127"/>
      <c r="N54" s="123"/>
      <c r="O54" s="125"/>
      <c r="P54" s="127"/>
      <c r="Q54" s="127"/>
      <c r="R54" s="129"/>
      <c r="S54" s="114"/>
    </row>
    <row r="55" spans="1:19" ht="15" thickBot="1" x14ac:dyDescent="0.35">
      <c r="A55" s="148"/>
      <c r="B55" s="54"/>
      <c r="C55" s="55"/>
      <c r="D55" s="55"/>
      <c r="E55" s="55"/>
      <c r="F55" s="55"/>
      <c r="G55" s="51">
        <f t="shared" si="0"/>
        <v>0</v>
      </c>
      <c r="H55" s="55"/>
      <c r="I55" s="61"/>
      <c r="J55" s="128"/>
      <c r="K55" s="124"/>
      <c r="L55" s="128"/>
      <c r="M55" s="128"/>
      <c r="N55" s="124"/>
      <c r="O55" s="126"/>
      <c r="P55" s="128"/>
      <c r="Q55" s="128"/>
      <c r="R55" s="130"/>
      <c r="S55" s="114"/>
    </row>
    <row r="56" spans="1:19" ht="15" thickBot="1" x14ac:dyDescent="0.35">
      <c r="A56" s="146">
        <v>13</v>
      </c>
      <c r="B56" s="50"/>
      <c r="C56" s="51"/>
      <c r="D56" s="51"/>
      <c r="E56" s="51"/>
      <c r="F56" s="51"/>
      <c r="G56" s="51">
        <f t="shared" si="0"/>
        <v>0</v>
      </c>
      <c r="H56" s="51"/>
      <c r="I56" s="59"/>
      <c r="J56" s="133" t="b">
        <f>IF($L$3="GITST",VLOOKUP(K56,'Asignaturas GITST'!$A$15:$F$98,6,FALSE),IF($L$3="GIB",VLOOKUP(K56,'Asignaturas GIB'!$A$12:$F$64,6,FALSE),IF($L$3="GISD",VLOOKUP(K56,'Asignaturas GISD'!$A$35:$F$65,6,FALSE),IF($L$3="MUIT",VLOOKUP(K56,'Asignaturas MUIT'!$A$53:$F$61,6,FALSE),IF($L$3="MUIB",VLOOKUP(K56,'Asignaturas MUIB'!$A$32:$F$47,6,FALSE))))))</f>
        <v>0</v>
      </c>
      <c r="K56" s="131"/>
      <c r="L56" s="133" t="b">
        <f>IF($L$3="GITST",VLOOKUP(K56,'Asignaturas GITST'!$A$15:$F$98,3,FALSE),IF($L$3="GIB",VLOOKUP(K56,'Asignaturas GIB'!$A$12:$F$64,3,FALSE),IF($L$3="GISD",VLOOKUP(K56,'Asignaturas GISD'!$A$35:$F$65,3,FALSE),IF($L$3="MUIT",VLOOKUP(K56,'Asignaturas MUIT'!$A$53:$F$61,3,FALSE),IF($L$3="MUIB",VLOOKUP(K56,'Asignaturas MUIB'!$A$32:$F$47,3,FALSE))))))</f>
        <v>0</v>
      </c>
      <c r="M56" s="133" t="b">
        <f>IF($L$3="GITST",VLOOKUP(K56,'Asignaturas GITST'!$A$15:$F$98,5,FALSE),IF($L$3="GIB",VLOOKUP(K56,'Asignaturas GIB'!$A$12:$F$64,5,FALSE),IF($L$3="GISD",VLOOKUP(K56,'Asignaturas GISD'!$A$35:$F$65,5,FALSE),IF($L$3="MUIT",VLOOKUP(K56,'Asignaturas MUIT'!$A$53:$F$61,5,FALSE),IF($L$3="MUIB",VLOOKUP(K56,'Asignaturas MUIB'!$A$32:$F$47,5,FALSE))))))</f>
        <v>0</v>
      </c>
      <c r="N56" s="131"/>
      <c r="O56" s="135"/>
      <c r="P56" s="133">
        <f t="shared" ref="P56" si="23">IF(AND(ISNUMBER(L56),N56="Obligatoria"),L56,0)</f>
        <v>0</v>
      </c>
      <c r="Q56" s="133">
        <f t="shared" ref="Q56" si="24">IF(AND(ISNUMBER(L56),N56="Optativa"),L56,0)</f>
        <v>0</v>
      </c>
      <c r="R56" s="134"/>
      <c r="S56" s="114">
        <f>IF(K56&lt;&gt;"",1,0)</f>
        <v>0</v>
      </c>
    </row>
    <row r="57" spans="1:19" ht="15" thickBot="1" x14ac:dyDescent="0.35">
      <c r="A57" s="147"/>
      <c r="B57" s="52"/>
      <c r="C57" s="53"/>
      <c r="D57" s="53"/>
      <c r="E57" s="53"/>
      <c r="F57" s="53"/>
      <c r="G57" s="51">
        <f t="shared" si="0"/>
        <v>0</v>
      </c>
      <c r="H57" s="53"/>
      <c r="I57" s="60"/>
      <c r="J57" s="127"/>
      <c r="K57" s="123"/>
      <c r="L57" s="127"/>
      <c r="M57" s="127"/>
      <c r="N57" s="123"/>
      <c r="O57" s="125"/>
      <c r="P57" s="127"/>
      <c r="Q57" s="127"/>
      <c r="R57" s="129"/>
      <c r="S57" s="114"/>
    </row>
    <row r="58" spans="1:19" ht="15" thickBot="1" x14ac:dyDescent="0.35">
      <c r="A58" s="148"/>
      <c r="B58" s="54"/>
      <c r="C58" s="55"/>
      <c r="D58" s="55"/>
      <c r="E58" s="55"/>
      <c r="F58" s="55"/>
      <c r="G58" s="51">
        <f t="shared" si="0"/>
        <v>0</v>
      </c>
      <c r="H58" s="55"/>
      <c r="I58" s="61"/>
      <c r="J58" s="128"/>
      <c r="K58" s="124"/>
      <c r="L58" s="128"/>
      <c r="M58" s="128"/>
      <c r="N58" s="124"/>
      <c r="O58" s="126"/>
      <c r="P58" s="128"/>
      <c r="Q58" s="128"/>
      <c r="R58" s="130"/>
      <c r="S58" s="114"/>
    </row>
    <row r="59" spans="1:19" ht="15" thickBot="1" x14ac:dyDescent="0.35">
      <c r="A59" s="146">
        <v>14</v>
      </c>
      <c r="B59" s="50"/>
      <c r="C59" s="51"/>
      <c r="D59" s="51"/>
      <c r="E59" s="51"/>
      <c r="F59" s="51"/>
      <c r="G59" s="51">
        <f t="shared" si="0"/>
        <v>0</v>
      </c>
      <c r="H59" s="51"/>
      <c r="I59" s="59"/>
      <c r="J59" s="133" t="b">
        <f>IF($L$3="GITST",VLOOKUP(K59,'Asignaturas GITST'!$A$15:$F$98,6,FALSE),IF($L$3="GIB",VLOOKUP(K59,'Asignaturas GIB'!$A$12:$F$64,6,FALSE),IF($L$3="GISD",VLOOKUP(K59,'Asignaturas GISD'!$A$35:$F$65,6,FALSE),IF($L$3="MUIT",VLOOKUP(K59,'Asignaturas MUIT'!$A$53:$F$61,6,FALSE),IF($L$3="MUIB",VLOOKUP(K59,'Asignaturas MUIB'!$A$32:$F$47,6,FALSE))))))</f>
        <v>0</v>
      </c>
      <c r="K59" s="131"/>
      <c r="L59" s="133" t="b">
        <f>IF($L$3="GITST",VLOOKUP(K59,'Asignaturas GITST'!$A$15:$F$98,3,FALSE),IF($L$3="GIB",VLOOKUP(K59,'Asignaturas GIB'!$A$12:$F$64,3,FALSE),IF($L$3="GISD",VLOOKUP(K59,'Asignaturas GISD'!$A$35:$F$65,3,FALSE),IF($L$3="MUIT",VLOOKUP(K59,'Asignaturas MUIT'!$A$53:$F$61,3,FALSE),IF($L$3="MUIB",VLOOKUP(K59,'Asignaturas MUIB'!$A$32:$F$47,3,FALSE))))))</f>
        <v>0</v>
      </c>
      <c r="M59" s="133" t="b">
        <f>IF($L$3="GITST",VLOOKUP(K59,'Asignaturas GITST'!$A$15:$F$98,5,FALSE),IF($L$3="GIB",VLOOKUP(K59,'Asignaturas GIB'!$A$12:$F$64,5,FALSE),IF($L$3="GISD",VLOOKUP(K59,'Asignaturas GISD'!$A$35:$F$65,5,FALSE),IF($L$3="MUIT",VLOOKUP(K59,'Asignaturas MUIT'!$A$53:$F$61,5,FALSE),IF($L$3="MUIB",VLOOKUP(K59,'Asignaturas MUIB'!$A$32:$F$47,5,FALSE))))))</f>
        <v>0</v>
      </c>
      <c r="N59" s="131"/>
      <c r="O59" s="135"/>
      <c r="P59" s="133">
        <f t="shared" ref="P59" si="25">IF(AND(ISNUMBER(L59),N59="Obligatoria"),L59,0)</f>
        <v>0</v>
      </c>
      <c r="Q59" s="133">
        <f t="shared" ref="Q59" si="26">IF(AND(ISNUMBER(L59),N59="Optativa"),L59,0)</f>
        <v>0</v>
      </c>
      <c r="R59" s="134"/>
      <c r="S59" s="114">
        <f>IF(K59&lt;&gt;"",1,0)</f>
        <v>0</v>
      </c>
    </row>
    <row r="60" spans="1:19" ht="15" thickBot="1" x14ac:dyDescent="0.35">
      <c r="A60" s="147"/>
      <c r="B60" s="52"/>
      <c r="C60" s="53"/>
      <c r="D60" s="53"/>
      <c r="E60" s="53"/>
      <c r="F60" s="53"/>
      <c r="G60" s="51">
        <f t="shared" si="0"/>
        <v>0</v>
      </c>
      <c r="H60" s="53"/>
      <c r="I60" s="60"/>
      <c r="J60" s="127"/>
      <c r="K60" s="123"/>
      <c r="L60" s="127"/>
      <c r="M60" s="127"/>
      <c r="N60" s="123"/>
      <c r="O60" s="125"/>
      <c r="P60" s="127"/>
      <c r="Q60" s="127"/>
      <c r="R60" s="129"/>
      <c r="S60" s="114"/>
    </row>
    <row r="61" spans="1:19" ht="15" thickBot="1" x14ac:dyDescent="0.35">
      <c r="A61" s="148"/>
      <c r="B61" s="54"/>
      <c r="C61" s="55"/>
      <c r="D61" s="55"/>
      <c r="E61" s="55"/>
      <c r="F61" s="55"/>
      <c r="G61" s="51">
        <f t="shared" si="0"/>
        <v>0</v>
      </c>
      <c r="H61" s="55"/>
      <c r="I61" s="61"/>
      <c r="J61" s="128"/>
      <c r="K61" s="124"/>
      <c r="L61" s="128"/>
      <c r="M61" s="128"/>
      <c r="N61" s="124"/>
      <c r="O61" s="126"/>
      <c r="P61" s="128"/>
      <c r="Q61" s="128"/>
      <c r="R61" s="130"/>
      <c r="S61" s="114"/>
    </row>
    <row r="62" spans="1:19" ht="15" thickBot="1" x14ac:dyDescent="0.35">
      <c r="A62" s="146">
        <v>15</v>
      </c>
      <c r="B62" s="50"/>
      <c r="C62" s="51"/>
      <c r="D62" s="51"/>
      <c r="E62" s="51"/>
      <c r="F62" s="51"/>
      <c r="G62" s="51">
        <f t="shared" si="0"/>
        <v>0</v>
      </c>
      <c r="H62" s="51"/>
      <c r="I62" s="59"/>
      <c r="J62" s="133" t="b">
        <f>IF($L$3="GITST",VLOOKUP(K62,'Asignaturas GITST'!$A$15:$F$98,6,FALSE),IF($L$3="GIB",VLOOKUP(K62,'Asignaturas GIB'!$A$12:$F$64,6,FALSE),IF($L$3="GISD",VLOOKUP(K62,'Asignaturas GISD'!$A$35:$F$65,6,FALSE),IF($L$3="MUIT",VLOOKUP(K62,'Asignaturas MUIT'!$A$53:$F$61,6,FALSE),IF($L$3="MUIB",VLOOKUP(K62,'Asignaturas MUIB'!$A$32:$F$47,6,FALSE))))))</f>
        <v>0</v>
      </c>
      <c r="K62" s="131"/>
      <c r="L62" s="133" t="b">
        <f>IF($L$3="GITST",VLOOKUP(K62,'Asignaturas GITST'!$A$15:$F$98,3,FALSE),IF($L$3="GIB",VLOOKUP(K62,'Asignaturas GIB'!$A$12:$F$64,3,FALSE),IF($L$3="GISD",VLOOKUP(K62,'Asignaturas GISD'!$A$35:$F$65,3,FALSE),IF($L$3="MUIT",VLOOKUP(K62,'Asignaturas MUIT'!$A$53:$F$61,3,FALSE),IF($L$3="MUIB",VLOOKUP(K62,'Asignaturas MUIB'!$A$32:$F$47,3,FALSE))))))</f>
        <v>0</v>
      </c>
      <c r="M62" s="133" t="b">
        <f>IF($L$3="GITST",VLOOKUP(K62,'Asignaturas GITST'!$A$15:$F$98,5,FALSE),IF($L$3="GIB",VLOOKUP(K62,'Asignaturas GIB'!$A$12:$F$64,5,FALSE),IF($L$3="GISD",VLOOKUP(K62,'Asignaturas GISD'!$A$35:$F$65,5,FALSE),IF($L$3="MUIT",VLOOKUP(K62,'Asignaturas MUIT'!$A$53:$F$61,5,FALSE),IF($L$3="MUIB",VLOOKUP(K62,'Asignaturas MUIB'!$A$32:$F$47,5,FALSE))))))</f>
        <v>0</v>
      </c>
      <c r="N62" s="131"/>
      <c r="O62" s="135"/>
      <c r="P62" s="133">
        <f t="shared" ref="P62" si="27">IF(AND(ISNUMBER(L62),N62="Obligatoria"),L62,0)</f>
        <v>0</v>
      </c>
      <c r="Q62" s="133">
        <f t="shared" ref="Q62" si="28">IF(AND(ISNUMBER(L62),N62="Optativa"),L62,0)</f>
        <v>0</v>
      </c>
      <c r="R62" s="134"/>
      <c r="S62" s="114">
        <f>IF(K62&lt;&gt;"",1,0)</f>
        <v>0</v>
      </c>
    </row>
    <row r="63" spans="1:19" ht="15" thickBot="1" x14ac:dyDescent="0.35">
      <c r="A63" s="147"/>
      <c r="B63" s="52"/>
      <c r="C63" s="53"/>
      <c r="D63" s="53"/>
      <c r="E63" s="53"/>
      <c r="F63" s="53"/>
      <c r="G63" s="51">
        <f t="shared" si="0"/>
        <v>0</v>
      </c>
      <c r="H63" s="53"/>
      <c r="I63" s="60"/>
      <c r="J63" s="127"/>
      <c r="K63" s="123"/>
      <c r="L63" s="127"/>
      <c r="M63" s="127"/>
      <c r="N63" s="123"/>
      <c r="O63" s="125"/>
      <c r="P63" s="127"/>
      <c r="Q63" s="127"/>
      <c r="R63" s="129"/>
      <c r="S63" s="114"/>
    </row>
    <row r="64" spans="1:19" ht="15" thickBot="1" x14ac:dyDescent="0.35">
      <c r="A64" s="148"/>
      <c r="B64" s="54"/>
      <c r="C64" s="55"/>
      <c r="D64" s="55"/>
      <c r="E64" s="55"/>
      <c r="F64" s="55"/>
      <c r="G64" s="51">
        <f t="shared" si="0"/>
        <v>0</v>
      </c>
      <c r="H64" s="55"/>
      <c r="I64" s="61"/>
      <c r="J64" s="128"/>
      <c r="K64" s="124"/>
      <c r="L64" s="128"/>
      <c r="M64" s="128"/>
      <c r="N64" s="124"/>
      <c r="O64" s="126"/>
      <c r="P64" s="128"/>
      <c r="Q64" s="128"/>
      <c r="R64" s="130"/>
      <c r="S64" s="114"/>
    </row>
    <row r="65" spans="1:19" ht="15" thickBot="1" x14ac:dyDescent="0.35">
      <c r="A65" s="146">
        <v>16</v>
      </c>
      <c r="B65" s="50"/>
      <c r="C65" s="51"/>
      <c r="D65" s="51"/>
      <c r="E65" s="51"/>
      <c r="F65" s="51"/>
      <c r="G65" s="51">
        <f t="shared" si="0"/>
        <v>0</v>
      </c>
      <c r="H65" s="51"/>
      <c r="I65" s="59"/>
      <c r="J65" s="133" t="b">
        <f>IF($L$3="GITST",VLOOKUP(K65,'Asignaturas GITST'!$A$15:$F$98,6,FALSE),IF($L$3="GIB",VLOOKUP(K65,'Asignaturas GIB'!$A$12:$F$64,6,FALSE),IF($L$3="GISD",VLOOKUP(K65,'Asignaturas GISD'!$A$35:$F$65,6,FALSE),IF($L$3="MUIT",VLOOKUP(K65,'Asignaturas MUIT'!$A$53:$F$61,6,FALSE),IF($L$3="MUIB",VLOOKUP(K65,'Asignaturas MUIB'!$A$32:$F$47,6,FALSE))))))</f>
        <v>0</v>
      </c>
      <c r="K65" s="131"/>
      <c r="L65" s="133" t="b">
        <f>IF($L$3="GITST",VLOOKUP(K65,'Asignaturas GITST'!$A$15:$F$98,3,FALSE),IF($L$3="GIB",VLOOKUP(K65,'Asignaturas GIB'!$A$12:$F$64,3,FALSE),IF($L$3="GISD",VLOOKUP(K65,'Asignaturas GISD'!$A$35:$F$65,3,FALSE),IF($L$3="MUIT",VLOOKUP(K65,'Asignaturas MUIT'!$A$53:$F$61,3,FALSE),IF($L$3="MUIB",VLOOKUP(K65,'Asignaturas MUIB'!$A$32:$F$47,3,FALSE))))))</f>
        <v>0</v>
      </c>
      <c r="M65" s="133" t="b">
        <f>IF($L$3="GITST",VLOOKUP(K65,'Asignaturas GITST'!$A$15:$F$98,5,FALSE),IF($L$3="GIB",VLOOKUP(K65,'Asignaturas GIB'!$A$12:$F$64,5,FALSE),IF($L$3="GISD",VLOOKUP(K65,'Asignaturas GISD'!$A$35:$F$65,5,FALSE),IF($L$3="MUIT",VLOOKUP(K65,'Asignaturas MUIT'!$A$53:$F$61,5,FALSE),IF($L$3="MUIB",VLOOKUP(K65,'Asignaturas MUIB'!$A$32:$F$47,5,FALSE))))))</f>
        <v>0</v>
      </c>
      <c r="N65" s="131"/>
      <c r="O65" s="135"/>
      <c r="P65" s="133">
        <f t="shared" ref="P65" si="29">IF(AND(ISNUMBER(L65),N65="Obligatoria"),L65,0)</f>
        <v>0</v>
      </c>
      <c r="Q65" s="133">
        <f t="shared" ref="Q65" si="30">IF(AND(ISNUMBER(L65),N65="Optativa"),L65,0)</f>
        <v>0</v>
      </c>
      <c r="R65" s="134"/>
      <c r="S65" s="114">
        <f>IF(K65&lt;&gt;"",1,0)</f>
        <v>0</v>
      </c>
    </row>
    <row r="66" spans="1:19" ht="15" thickBot="1" x14ac:dyDescent="0.35">
      <c r="A66" s="147"/>
      <c r="B66" s="52"/>
      <c r="C66" s="53"/>
      <c r="D66" s="53"/>
      <c r="E66" s="53"/>
      <c r="F66" s="53"/>
      <c r="G66" s="51">
        <f t="shared" si="0"/>
        <v>0</v>
      </c>
      <c r="H66" s="53"/>
      <c r="I66" s="60"/>
      <c r="J66" s="127"/>
      <c r="K66" s="123"/>
      <c r="L66" s="127"/>
      <c r="M66" s="127"/>
      <c r="N66" s="123"/>
      <c r="O66" s="125"/>
      <c r="P66" s="127"/>
      <c r="Q66" s="127"/>
      <c r="R66" s="129"/>
      <c r="S66" s="114"/>
    </row>
    <row r="67" spans="1:19" ht="15" thickBot="1" x14ac:dyDescent="0.35">
      <c r="A67" s="148"/>
      <c r="B67" s="54"/>
      <c r="C67" s="55"/>
      <c r="D67" s="55"/>
      <c r="E67" s="55"/>
      <c r="F67" s="55"/>
      <c r="G67" s="51">
        <f t="shared" si="0"/>
        <v>0</v>
      </c>
      <c r="H67" s="55"/>
      <c r="I67" s="61"/>
      <c r="J67" s="128"/>
      <c r="K67" s="124"/>
      <c r="L67" s="128"/>
      <c r="M67" s="128"/>
      <c r="N67" s="124"/>
      <c r="O67" s="126"/>
      <c r="P67" s="128"/>
      <c r="Q67" s="128"/>
      <c r="R67" s="130"/>
      <c r="S67" s="114"/>
    </row>
  </sheetData>
  <sheetProtection algorithmName="SHA-512" hashValue="4ktJj10FZqYdCPOgbnZBYL5xMlk6mPYssRr0H/xDk/Pm1PkmWiwvK1n0thYB8lwyBLOghlMfYlve0CjMlAi1QA==" saltValue="VnKZLlY0ifQlfklIXraHAg==" spinCount="100000" sheet="1" objects="1" scenarios="1" formatCells="0"/>
  <mergeCells count="222">
    <mergeCell ref="B15:B18"/>
    <mergeCell ref="C15:C18"/>
    <mergeCell ref="R17:R18"/>
    <mergeCell ref="R15:R16"/>
    <mergeCell ref="P15:Q15"/>
    <mergeCell ref="P16:Q16"/>
    <mergeCell ref="P17:Q17"/>
    <mergeCell ref="P18:Q18"/>
    <mergeCell ref="P65:P67"/>
    <mergeCell ref="Q65:Q67"/>
    <mergeCell ref="R65:R67"/>
    <mergeCell ref="N62:N64"/>
    <mergeCell ref="O62:O64"/>
    <mergeCell ref="P62:P64"/>
    <mergeCell ref="Q62:Q64"/>
    <mergeCell ref="R62:R64"/>
    <mergeCell ref="M62:M64"/>
    <mergeCell ref="J65:J67"/>
    <mergeCell ref="K65:K67"/>
    <mergeCell ref="L65:L67"/>
    <mergeCell ref="J62:J64"/>
    <mergeCell ref="K62:K64"/>
    <mergeCell ref="L62:L64"/>
    <mergeCell ref="M65:M67"/>
    <mergeCell ref="N65:N67"/>
    <mergeCell ref="O65:O67"/>
    <mergeCell ref="P59:P61"/>
    <mergeCell ref="Q59:Q61"/>
    <mergeCell ref="R59:R61"/>
    <mergeCell ref="N56:N58"/>
    <mergeCell ref="O56:O58"/>
    <mergeCell ref="P56:P58"/>
    <mergeCell ref="Q56:Q58"/>
    <mergeCell ref="R56:R58"/>
    <mergeCell ref="O59:O61"/>
    <mergeCell ref="M56:M58"/>
    <mergeCell ref="J59:J61"/>
    <mergeCell ref="K59:K61"/>
    <mergeCell ref="L59:L61"/>
    <mergeCell ref="J56:J58"/>
    <mergeCell ref="K56:K58"/>
    <mergeCell ref="L56:L58"/>
    <mergeCell ref="M59:M61"/>
    <mergeCell ref="N59:N61"/>
    <mergeCell ref="P53:P55"/>
    <mergeCell ref="Q53:Q55"/>
    <mergeCell ref="R53:R55"/>
    <mergeCell ref="N50:N52"/>
    <mergeCell ref="O50:O52"/>
    <mergeCell ref="P50:P52"/>
    <mergeCell ref="Q50:Q52"/>
    <mergeCell ref="R50:R52"/>
    <mergeCell ref="M50:M52"/>
    <mergeCell ref="J53:J55"/>
    <mergeCell ref="K53:K55"/>
    <mergeCell ref="L53:L55"/>
    <mergeCell ref="J50:J52"/>
    <mergeCell ref="K50:K52"/>
    <mergeCell ref="L50:L52"/>
    <mergeCell ref="M53:M55"/>
    <mergeCell ref="N53:N55"/>
    <mergeCell ref="O53:O55"/>
    <mergeCell ref="P47:P49"/>
    <mergeCell ref="Q47:Q49"/>
    <mergeCell ref="R47:R49"/>
    <mergeCell ref="N44:N46"/>
    <mergeCell ref="O44:O46"/>
    <mergeCell ref="P44:P46"/>
    <mergeCell ref="Q44:Q46"/>
    <mergeCell ref="R44:R46"/>
    <mergeCell ref="M44:M46"/>
    <mergeCell ref="J47:J49"/>
    <mergeCell ref="K47:K49"/>
    <mergeCell ref="L47:L49"/>
    <mergeCell ref="J44:J46"/>
    <mergeCell ref="K44:K46"/>
    <mergeCell ref="L44:L46"/>
    <mergeCell ref="M47:M49"/>
    <mergeCell ref="N47:N49"/>
    <mergeCell ref="O47:O49"/>
    <mergeCell ref="O41:O43"/>
    <mergeCell ref="P41:P43"/>
    <mergeCell ref="Q41:Q43"/>
    <mergeCell ref="R41:R43"/>
    <mergeCell ref="N38:N40"/>
    <mergeCell ref="O38:O40"/>
    <mergeCell ref="P38:P40"/>
    <mergeCell ref="Q38:Q40"/>
    <mergeCell ref="R38:R40"/>
    <mergeCell ref="M32:M34"/>
    <mergeCell ref="J41:J43"/>
    <mergeCell ref="K41:K43"/>
    <mergeCell ref="L41:L43"/>
    <mergeCell ref="J38:J40"/>
    <mergeCell ref="K38:K40"/>
    <mergeCell ref="L38:L40"/>
    <mergeCell ref="M41:M43"/>
    <mergeCell ref="N41:N43"/>
    <mergeCell ref="M38:M40"/>
    <mergeCell ref="R29:R31"/>
    <mergeCell ref="N26:N28"/>
    <mergeCell ref="O26:O28"/>
    <mergeCell ref="P26:P28"/>
    <mergeCell ref="Q26:Q28"/>
    <mergeCell ref="R26:R28"/>
    <mergeCell ref="M26:M28"/>
    <mergeCell ref="J35:J37"/>
    <mergeCell ref="K35:K37"/>
    <mergeCell ref="L35:L37"/>
    <mergeCell ref="J32:J34"/>
    <mergeCell ref="K32:K34"/>
    <mergeCell ref="L32:L34"/>
    <mergeCell ref="M35:M37"/>
    <mergeCell ref="N35:N37"/>
    <mergeCell ref="O35:O37"/>
    <mergeCell ref="P35:P37"/>
    <mergeCell ref="Q35:Q37"/>
    <mergeCell ref="R35:R37"/>
    <mergeCell ref="N32:N34"/>
    <mergeCell ref="O32:O34"/>
    <mergeCell ref="P32:P34"/>
    <mergeCell ref="Q32:Q34"/>
    <mergeCell ref="R32:R34"/>
    <mergeCell ref="L3:O3"/>
    <mergeCell ref="L2:O2"/>
    <mergeCell ref="F10:H10"/>
    <mergeCell ref="Q2:R2"/>
    <mergeCell ref="Q3:R3"/>
    <mergeCell ref="L5:N5"/>
    <mergeCell ref="L6:N6"/>
    <mergeCell ref="L11:O11"/>
    <mergeCell ref="L8:O8"/>
    <mergeCell ref="L9:O9"/>
    <mergeCell ref="L10:O10"/>
    <mergeCell ref="F11:H11"/>
    <mergeCell ref="F12:H12"/>
    <mergeCell ref="C2:J2"/>
    <mergeCell ref="C3:J3"/>
    <mergeCell ref="C6:D7"/>
    <mergeCell ref="E6:E7"/>
    <mergeCell ref="F6:H7"/>
    <mergeCell ref="I6:J7"/>
    <mergeCell ref="C8:D8"/>
    <mergeCell ref="C9:D9"/>
    <mergeCell ref="C10:D10"/>
    <mergeCell ref="C11:D11"/>
    <mergeCell ref="C12:D12"/>
    <mergeCell ref="I8:J8"/>
    <mergeCell ref="I9:J9"/>
    <mergeCell ref="I10:J10"/>
    <mergeCell ref="I11:J11"/>
    <mergeCell ref="I12:J12"/>
    <mergeCell ref="F8:H8"/>
    <mergeCell ref="F9:H9"/>
    <mergeCell ref="A62:A64"/>
    <mergeCell ref="A65:A67"/>
    <mergeCell ref="A20:A22"/>
    <mergeCell ref="A23:A25"/>
    <mergeCell ref="A26:A28"/>
    <mergeCell ref="A29:A31"/>
    <mergeCell ref="A32:A34"/>
    <mergeCell ref="A35:A37"/>
    <mergeCell ref="A38:A40"/>
    <mergeCell ref="A41:A43"/>
    <mergeCell ref="A44:A46"/>
    <mergeCell ref="D17:E18"/>
    <mergeCell ref="D15:E16"/>
    <mergeCell ref="F18:M18"/>
    <mergeCell ref="F17:M17"/>
    <mergeCell ref="A47:A49"/>
    <mergeCell ref="A50:A52"/>
    <mergeCell ref="A53:A55"/>
    <mergeCell ref="A56:A58"/>
    <mergeCell ref="A59:A61"/>
    <mergeCell ref="J23:J25"/>
    <mergeCell ref="K23:K25"/>
    <mergeCell ref="L23:L25"/>
    <mergeCell ref="J20:J22"/>
    <mergeCell ref="K20:K22"/>
    <mergeCell ref="L20:L22"/>
    <mergeCell ref="M23:M25"/>
    <mergeCell ref="M20:M22"/>
    <mergeCell ref="J29:J31"/>
    <mergeCell ref="K29:K31"/>
    <mergeCell ref="L29:L31"/>
    <mergeCell ref="J26:J28"/>
    <mergeCell ref="K26:K28"/>
    <mergeCell ref="L26:L28"/>
    <mergeCell ref="M29:M31"/>
    <mergeCell ref="L12:Q12"/>
    <mergeCell ref="S20:S22"/>
    <mergeCell ref="S23:S25"/>
    <mergeCell ref="S26:S28"/>
    <mergeCell ref="S29:S31"/>
    <mergeCell ref="S32:S34"/>
    <mergeCell ref="S35:S37"/>
    <mergeCell ref="S38:S40"/>
    <mergeCell ref="N17:O18"/>
    <mergeCell ref="N15:O16"/>
    <mergeCell ref="N23:N25"/>
    <mergeCell ref="O23:O25"/>
    <mergeCell ref="P23:P25"/>
    <mergeCell ref="Q23:Q25"/>
    <mergeCell ref="R23:R25"/>
    <mergeCell ref="N20:N22"/>
    <mergeCell ref="O20:O22"/>
    <mergeCell ref="P20:P22"/>
    <mergeCell ref="Q20:Q22"/>
    <mergeCell ref="R20:R22"/>
    <mergeCell ref="N29:N31"/>
    <mergeCell ref="O29:O31"/>
    <mergeCell ref="P29:P31"/>
    <mergeCell ref="Q29:Q31"/>
    <mergeCell ref="S41:S43"/>
    <mergeCell ref="S44:S46"/>
    <mergeCell ref="S47:S49"/>
    <mergeCell ref="S50:S52"/>
    <mergeCell ref="S53:S55"/>
    <mergeCell ref="S56:S58"/>
    <mergeCell ref="S59:S61"/>
    <mergeCell ref="S62:S64"/>
    <mergeCell ref="S65:S67"/>
  </mergeCells>
  <conditionalFormatting sqref="D20:D67">
    <cfRule type="duplicateValues" dxfId="7" priority="1"/>
  </conditionalFormatting>
  <conditionalFormatting sqref="P9">
    <cfRule type="expression" dxfId="6" priority="4">
      <formula>$L$9&lt;&gt;"No Aplica"</formula>
    </cfRule>
  </conditionalFormatting>
  <conditionalFormatting sqref="P10">
    <cfRule type="expression" dxfId="5" priority="3">
      <formula>$L$10&lt;&gt;"No Aplica"</formula>
    </cfRule>
  </conditionalFormatting>
  <conditionalFormatting sqref="P11">
    <cfRule type="expression" dxfId="4" priority="2">
      <formula>$L$11&lt;&gt;"No Aplica"</formula>
    </cfRule>
  </conditionalFormatting>
  <conditionalFormatting sqref="Q9">
    <cfRule type="cellIs" dxfId="3" priority="7" operator="greaterThan">
      <formula>30</formula>
    </cfRule>
  </conditionalFormatting>
  <conditionalFormatting sqref="R17:R18">
    <cfRule type="cellIs" dxfId="2" priority="8" operator="greaterThan">
      <formula>$B$15</formula>
    </cfRule>
  </conditionalFormatting>
  <dataValidations count="1">
    <dataValidation type="list" allowBlank="1" showInputMessage="1" showErrorMessage="1" sqref="K20:K67" xr:uid="{00000000-0002-0000-0700-000000000000}">
      <formula1>INDIRECT($L$3)</formula1>
    </dataValidation>
  </dataValidation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Titulaciones!$H$2:$H$3</xm:f>
          </x14:formula1>
          <xm:sqref>N20 N23 N26 N29 N32 N35 N38 N41 N44 N47 N50 N53 N56 N59 N62 N65</xm:sqref>
        </x14:dataValidation>
        <x14:dataValidation type="list" allowBlank="1" showInputMessage="1" showErrorMessage="1" xr:uid="{00000000-0002-0000-0700-000002000000}">
          <x14:formula1>
            <xm:f>Titulaciones!$J$11:$J$17</xm:f>
          </x14:formula1>
          <xm:sqref>L9:L11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4"/>
  <sheetViews>
    <sheetView workbookViewId="0">
      <selection activeCell="F18" sqref="F18:I18"/>
    </sheetView>
  </sheetViews>
  <sheetFormatPr baseColWidth="10" defaultColWidth="11.44140625" defaultRowHeight="14.4" x14ac:dyDescent="0.3"/>
  <cols>
    <col min="1" max="1" width="11.44140625" style="12"/>
    <col min="3" max="3" width="4.6640625" customWidth="1"/>
    <col min="5" max="5" width="24.109375" customWidth="1"/>
    <col min="6" max="6" width="15.33203125" customWidth="1"/>
  </cols>
  <sheetData>
    <row r="1" spans="1:19" ht="15" thickBot="1" x14ac:dyDescent="0.35">
      <c r="D1" s="16"/>
      <c r="E1" s="16"/>
      <c r="F1" s="16"/>
      <c r="G1" s="16"/>
      <c r="H1" s="16"/>
      <c r="I1" s="16"/>
      <c r="J1" s="16"/>
      <c r="K1" s="16"/>
      <c r="L1" s="16"/>
    </row>
    <row r="2" spans="1:19" ht="15" thickBot="1" x14ac:dyDescent="0.35">
      <c r="D2" s="150" t="s">
        <v>819</v>
      </c>
      <c r="E2" s="151"/>
      <c r="F2" s="151"/>
      <c r="G2" s="151"/>
      <c r="H2" s="151"/>
      <c r="I2" s="151"/>
      <c r="J2" s="151"/>
      <c r="K2" s="152"/>
      <c r="M2" s="175" t="s">
        <v>820</v>
      </c>
      <c r="N2" s="176"/>
      <c r="O2" s="176"/>
      <c r="P2" s="177"/>
      <c r="R2" s="178" t="s">
        <v>822</v>
      </c>
      <c r="S2" s="179"/>
    </row>
    <row r="3" spans="1:19" ht="15" thickBot="1" x14ac:dyDescent="0.35">
      <c r="A3" s="138" t="s">
        <v>842</v>
      </c>
      <c r="B3" s="139"/>
      <c r="D3" s="153">
        <f>'1. Univers. y titulación destin'!A3</f>
        <v>0</v>
      </c>
      <c r="E3" s="154"/>
      <c r="F3" s="154"/>
      <c r="G3" s="154"/>
      <c r="H3" s="154"/>
      <c r="I3" s="154"/>
      <c r="J3" s="154"/>
      <c r="K3" s="155"/>
      <c r="M3" s="172">
        <f>'1. Univers. y titulación destin'!F3</f>
        <v>0</v>
      </c>
      <c r="N3" s="173"/>
      <c r="O3" s="173"/>
      <c r="P3" s="174"/>
      <c r="R3" s="180">
        <f>'1. Univers. y titulación destin'!G7</f>
        <v>0</v>
      </c>
      <c r="S3" s="181"/>
    </row>
    <row r="4" spans="1:19" ht="15" thickBot="1" x14ac:dyDescent="0.35">
      <c r="A4" s="140"/>
      <c r="B4" s="141"/>
    </row>
    <row r="5" spans="1:19" ht="15" thickBot="1" x14ac:dyDescent="0.35">
      <c r="A5" s="136">
        <f>'2. Tabla de asignaturas'!$D$17</f>
        <v>0</v>
      </c>
      <c r="B5" s="137"/>
      <c r="M5" s="182" t="s">
        <v>829</v>
      </c>
      <c r="N5" s="183"/>
      <c r="O5" s="184"/>
    </row>
    <row r="6" spans="1:19" ht="15" thickBot="1" x14ac:dyDescent="0.35">
      <c r="A6" s="136"/>
      <c r="B6" s="137"/>
      <c r="D6" s="156" t="s">
        <v>824</v>
      </c>
      <c r="E6" s="157"/>
      <c r="F6" s="160" t="s">
        <v>834</v>
      </c>
      <c r="G6" s="160" t="s">
        <v>835</v>
      </c>
      <c r="H6" s="160"/>
      <c r="I6" s="157"/>
      <c r="J6" s="157" t="s">
        <v>836</v>
      </c>
      <c r="K6" s="161"/>
      <c r="M6" s="185">
        <f>'1. Univers. y titulación destin'!G11</f>
        <v>0</v>
      </c>
      <c r="N6" s="186"/>
      <c r="O6" s="187"/>
    </row>
    <row r="7" spans="1:19" ht="15" thickBot="1" x14ac:dyDescent="0.35">
      <c r="A7" s="136"/>
      <c r="B7" s="137"/>
      <c r="D7" s="158"/>
      <c r="E7" s="159"/>
      <c r="F7" s="159"/>
      <c r="G7" s="159"/>
      <c r="H7" s="159"/>
      <c r="I7" s="159"/>
      <c r="J7" s="159"/>
      <c r="K7" s="162"/>
      <c r="Q7" s="7"/>
    </row>
    <row r="8" spans="1:19" ht="15" thickBot="1" x14ac:dyDescent="0.35">
      <c r="A8" s="212"/>
      <c r="B8" s="213"/>
      <c r="D8" s="163">
        <f>'1. Univers. y titulación destin'!A9</f>
        <v>0</v>
      </c>
      <c r="E8" s="164"/>
      <c r="F8" s="38">
        <f>'1. Univers. y titulación destin'!B9</f>
        <v>0</v>
      </c>
      <c r="G8" s="171">
        <f>'1. Univers. y titulación destin'!C9</f>
        <v>0</v>
      </c>
      <c r="H8" s="171"/>
      <c r="I8" s="171"/>
      <c r="J8" s="167">
        <f>'1. Univers. y titulación destin'!D9</f>
        <v>0</v>
      </c>
      <c r="K8" s="168"/>
      <c r="M8" s="215" t="s">
        <v>837</v>
      </c>
      <c r="N8" s="215"/>
      <c r="O8" s="215"/>
      <c r="P8" s="215"/>
      <c r="Q8" s="63" t="s">
        <v>838</v>
      </c>
      <c r="R8" s="32" t="s">
        <v>839</v>
      </c>
    </row>
    <row r="9" spans="1:19" ht="15.75" customHeight="1" thickBot="1" x14ac:dyDescent="0.4">
      <c r="D9" s="163">
        <f>'1. Univers. y titulación destin'!A10</f>
        <v>0</v>
      </c>
      <c r="E9" s="164"/>
      <c r="F9" s="38">
        <f>'1. Univers. y titulación destin'!B10</f>
        <v>0</v>
      </c>
      <c r="G9" s="171">
        <f>'1. Univers. y titulación destin'!C10</f>
        <v>0</v>
      </c>
      <c r="H9" s="171"/>
      <c r="I9" s="171"/>
      <c r="J9" s="167">
        <f>'1. Univers. y titulación destin'!D10</f>
        <v>0</v>
      </c>
      <c r="K9" s="168"/>
      <c r="M9" s="214">
        <f>'2. Tabla de asignaturas'!L9:O9</f>
        <v>0</v>
      </c>
      <c r="N9" s="214"/>
      <c r="O9" s="214"/>
      <c r="P9" s="214"/>
      <c r="Q9" s="67">
        <f>'2. Tabla de asignaturas'!P9</f>
        <v>0</v>
      </c>
      <c r="R9" s="33">
        <f>'2. Tabla de asignaturas'!Q9</f>
        <v>0</v>
      </c>
    </row>
    <row r="10" spans="1:19" x14ac:dyDescent="0.3">
      <c r="D10" s="163">
        <f>'1. Univers. y titulación destin'!A11</f>
        <v>0</v>
      </c>
      <c r="E10" s="164"/>
      <c r="F10" s="38">
        <f>'1. Univers. y titulación destin'!B11</f>
        <v>0</v>
      </c>
      <c r="G10" s="171">
        <f>'1. Univers. y titulación destin'!C11</f>
        <v>0</v>
      </c>
      <c r="H10" s="171"/>
      <c r="I10" s="171"/>
      <c r="J10" s="167">
        <f>'1. Univers. y titulación destin'!D11</f>
        <v>0</v>
      </c>
      <c r="K10" s="168"/>
      <c r="M10" s="214">
        <f>'2. Tabla de asignaturas'!L10:O10</f>
        <v>0</v>
      </c>
      <c r="N10" s="214"/>
      <c r="O10" s="214"/>
      <c r="P10" s="214"/>
      <c r="Q10" s="67">
        <f>'2. Tabla de asignaturas'!P10</f>
        <v>0</v>
      </c>
      <c r="R10" s="23"/>
    </row>
    <row r="11" spans="1:19" ht="15" thickBot="1" x14ac:dyDescent="0.35">
      <c r="D11" s="163">
        <f>'1. Univers. y titulación destin'!A12</f>
        <v>0</v>
      </c>
      <c r="E11" s="164"/>
      <c r="F11" s="38">
        <f>'1. Univers. y titulación destin'!B12</f>
        <v>0</v>
      </c>
      <c r="G11" s="171">
        <f>'1. Univers. y titulación destin'!C12</f>
        <v>0</v>
      </c>
      <c r="H11" s="171"/>
      <c r="I11" s="171"/>
      <c r="J11" s="167">
        <f>'1. Univers. y titulación destin'!D12</f>
        <v>0</v>
      </c>
      <c r="K11" s="168"/>
      <c r="M11" s="214">
        <f>'2. Tabla de asignaturas'!L11:O11</f>
        <v>0</v>
      </c>
      <c r="N11" s="214"/>
      <c r="O11" s="214"/>
      <c r="P11" s="214"/>
      <c r="Q11" s="68">
        <f>'2. Tabla de asignaturas'!P11</f>
        <v>0</v>
      </c>
    </row>
    <row r="12" spans="1:19" ht="15" thickBot="1" x14ac:dyDescent="0.35">
      <c r="D12" s="165">
        <f>'1. Univers. y titulación destin'!A13</f>
        <v>0</v>
      </c>
      <c r="E12" s="166"/>
      <c r="F12" s="58">
        <f>'1. Univers. y titulación destin'!B13</f>
        <v>0</v>
      </c>
      <c r="G12" s="149">
        <f>'1. Univers. y titulación destin'!C13</f>
        <v>0</v>
      </c>
      <c r="H12" s="149"/>
      <c r="I12" s="149"/>
      <c r="J12" s="169">
        <f>'1. Univers. y titulación destin'!D13</f>
        <v>0</v>
      </c>
      <c r="K12" s="170"/>
      <c r="Q12" s="36"/>
      <c r="R12" s="36"/>
    </row>
    <row r="16" spans="1:19" ht="15" customHeight="1" thickBot="1" x14ac:dyDescent="0.35"/>
    <row r="17" spans="1:21" ht="15" customHeight="1" x14ac:dyDescent="0.3">
      <c r="A17" s="64" t="s">
        <v>859</v>
      </c>
      <c r="B17" s="210" t="s">
        <v>860</v>
      </c>
      <c r="C17" s="210"/>
      <c r="D17" s="210"/>
      <c r="E17" s="210"/>
      <c r="F17" s="210" t="s">
        <v>861</v>
      </c>
      <c r="G17" s="210"/>
      <c r="H17" s="210"/>
      <c r="I17" s="210"/>
      <c r="J17" s="210" t="s">
        <v>862</v>
      </c>
      <c r="K17" s="210"/>
      <c r="L17" s="210"/>
      <c r="M17" s="210"/>
      <c r="N17" s="210" t="s">
        <v>863</v>
      </c>
      <c r="O17" s="210"/>
      <c r="P17" s="210"/>
      <c r="Q17" s="210"/>
      <c r="R17" s="210" t="s">
        <v>864</v>
      </c>
      <c r="S17" s="210"/>
      <c r="T17" s="210"/>
      <c r="U17" s="211"/>
    </row>
    <row r="18" spans="1:21" x14ac:dyDescent="0.3">
      <c r="A18" s="65">
        <v>1</v>
      </c>
      <c r="B18" s="164">
        <f>'2. Tabla de asignaturas'!D20</f>
        <v>0</v>
      </c>
      <c r="C18" s="164"/>
      <c r="D18" s="164"/>
      <c r="E18" s="164"/>
      <c r="F18" s="206" t="s">
        <v>865</v>
      </c>
      <c r="G18" s="206"/>
      <c r="H18" s="206"/>
      <c r="I18" s="206"/>
      <c r="J18" s="206" t="s">
        <v>866</v>
      </c>
      <c r="K18" s="206"/>
      <c r="L18" s="206"/>
      <c r="M18" s="206"/>
      <c r="N18" s="206" t="s">
        <v>867</v>
      </c>
      <c r="O18" s="206"/>
      <c r="P18" s="206"/>
      <c r="Q18" s="206"/>
      <c r="R18" s="206" t="s">
        <v>868</v>
      </c>
      <c r="S18" s="206"/>
      <c r="T18" s="206"/>
      <c r="U18" s="207"/>
    </row>
    <row r="19" spans="1:21" x14ac:dyDescent="0.3">
      <c r="A19" s="65">
        <v>2</v>
      </c>
      <c r="B19" s="164">
        <f>'2. Tabla de asignaturas'!D21</f>
        <v>0</v>
      </c>
      <c r="C19" s="164"/>
      <c r="D19" s="164"/>
      <c r="E19" s="164"/>
      <c r="F19" s="206"/>
      <c r="G19" s="206"/>
      <c r="H19" s="206"/>
      <c r="I19" s="206"/>
      <c r="J19" s="206"/>
      <c r="K19" s="206"/>
      <c r="L19" s="206"/>
      <c r="M19" s="206"/>
      <c r="N19" s="206"/>
      <c r="O19" s="206"/>
      <c r="P19" s="206"/>
      <c r="Q19" s="206"/>
      <c r="R19" s="206"/>
      <c r="S19" s="206"/>
      <c r="T19" s="206"/>
      <c r="U19" s="207"/>
    </row>
    <row r="20" spans="1:21" x14ac:dyDescent="0.3">
      <c r="A20" s="65">
        <v>3</v>
      </c>
      <c r="B20" s="164">
        <f>'2. Tabla de asignaturas'!D22</f>
        <v>0</v>
      </c>
      <c r="C20" s="164"/>
      <c r="D20" s="164"/>
      <c r="E20" s="164"/>
      <c r="F20" s="206"/>
      <c r="G20" s="206"/>
      <c r="H20" s="206"/>
      <c r="I20" s="206"/>
      <c r="J20" s="206"/>
      <c r="K20" s="206"/>
      <c r="L20" s="206"/>
      <c r="M20" s="206"/>
      <c r="N20" s="206"/>
      <c r="O20" s="206"/>
      <c r="P20" s="206"/>
      <c r="Q20" s="206"/>
      <c r="R20" s="206"/>
      <c r="S20" s="206"/>
      <c r="T20" s="206"/>
      <c r="U20" s="207"/>
    </row>
    <row r="21" spans="1:21" x14ac:dyDescent="0.3">
      <c r="A21" s="65">
        <v>4</v>
      </c>
      <c r="B21" s="164">
        <f>'2. Tabla de asignaturas'!D23</f>
        <v>0</v>
      </c>
      <c r="C21" s="164"/>
      <c r="D21" s="164"/>
      <c r="E21" s="164"/>
      <c r="F21" s="206"/>
      <c r="G21" s="206"/>
      <c r="H21" s="206"/>
      <c r="I21" s="206"/>
      <c r="J21" s="206"/>
      <c r="K21" s="206"/>
      <c r="L21" s="206"/>
      <c r="M21" s="206"/>
      <c r="N21" s="206"/>
      <c r="O21" s="206"/>
      <c r="P21" s="206"/>
      <c r="Q21" s="206"/>
      <c r="R21" s="206"/>
      <c r="S21" s="206"/>
      <c r="T21" s="206"/>
      <c r="U21" s="207"/>
    </row>
    <row r="22" spans="1:21" x14ac:dyDescent="0.3">
      <c r="A22" s="65">
        <v>5</v>
      </c>
      <c r="B22" s="164">
        <f>'2. Tabla de asignaturas'!D24</f>
        <v>0</v>
      </c>
      <c r="C22" s="164"/>
      <c r="D22" s="164"/>
      <c r="E22" s="164"/>
      <c r="F22" s="206"/>
      <c r="G22" s="206"/>
      <c r="H22" s="206"/>
      <c r="I22" s="206"/>
      <c r="J22" s="206"/>
      <c r="K22" s="206"/>
      <c r="L22" s="206"/>
      <c r="M22" s="206"/>
      <c r="N22" s="206"/>
      <c r="O22" s="206"/>
      <c r="P22" s="206"/>
      <c r="Q22" s="206"/>
      <c r="R22" s="206"/>
      <c r="S22" s="206"/>
      <c r="T22" s="206"/>
      <c r="U22" s="207"/>
    </row>
    <row r="23" spans="1:21" x14ac:dyDescent="0.3">
      <c r="A23" s="65">
        <v>6</v>
      </c>
      <c r="B23" s="164">
        <f>'2. Tabla de asignaturas'!D25</f>
        <v>0</v>
      </c>
      <c r="C23" s="164"/>
      <c r="D23" s="164"/>
      <c r="E23" s="164"/>
      <c r="F23" s="206"/>
      <c r="G23" s="206"/>
      <c r="H23" s="206"/>
      <c r="I23" s="206"/>
      <c r="J23" s="206"/>
      <c r="K23" s="206"/>
      <c r="L23" s="206"/>
      <c r="M23" s="206"/>
      <c r="N23" s="206"/>
      <c r="O23" s="206"/>
      <c r="P23" s="206"/>
      <c r="Q23" s="206"/>
      <c r="R23" s="206"/>
      <c r="S23" s="206"/>
      <c r="T23" s="206"/>
      <c r="U23" s="207"/>
    </row>
    <row r="24" spans="1:21" x14ac:dyDescent="0.3">
      <c r="A24" s="65">
        <v>7</v>
      </c>
      <c r="B24" s="164">
        <f>'2. Tabla de asignaturas'!D26</f>
        <v>0</v>
      </c>
      <c r="C24" s="164"/>
      <c r="D24" s="164"/>
      <c r="E24" s="164"/>
      <c r="F24" s="206"/>
      <c r="G24" s="206"/>
      <c r="H24" s="206"/>
      <c r="I24" s="206"/>
      <c r="J24" s="206"/>
      <c r="K24" s="206"/>
      <c r="L24" s="206"/>
      <c r="M24" s="206"/>
      <c r="N24" s="206"/>
      <c r="O24" s="206"/>
      <c r="P24" s="206"/>
      <c r="Q24" s="206"/>
      <c r="R24" s="206"/>
      <c r="S24" s="206"/>
      <c r="T24" s="206"/>
      <c r="U24" s="207"/>
    </row>
    <row r="25" spans="1:21" x14ac:dyDescent="0.3">
      <c r="A25" s="65">
        <v>8</v>
      </c>
      <c r="B25" s="164">
        <f>'2. Tabla de asignaturas'!D27</f>
        <v>0</v>
      </c>
      <c r="C25" s="164"/>
      <c r="D25" s="164"/>
      <c r="E25" s="164"/>
      <c r="F25" s="206"/>
      <c r="G25" s="206"/>
      <c r="H25" s="206"/>
      <c r="I25" s="206"/>
      <c r="J25" s="206"/>
      <c r="K25" s="206"/>
      <c r="L25" s="206"/>
      <c r="M25" s="206"/>
      <c r="N25" s="206"/>
      <c r="O25" s="206"/>
      <c r="P25" s="206"/>
      <c r="Q25" s="206"/>
      <c r="R25" s="206"/>
      <c r="S25" s="206"/>
      <c r="T25" s="206"/>
      <c r="U25" s="207"/>
    </row>
    <row r="26" spans="1:21" x14ac:dyDescent="0.3">
      <c r="A26" s="65">
        <v>9</v>
      </c>
      <c r="B26" s="164">
        <f>'2. Tabla de asignaturas'!D28</f>
        <v>0</v>
      </c>
      <c r="C26" s="164"/>
      <c r="D26" s="164"/>
      <c r="E26" s="164"/>
      <c r="F26" s="206"/>
      <c r="G26" s="206"/>
      <c r="H26" s="206"/>
      <c r="I26" s="206"/>
      <c r="J26" s="206"/>
      <c r="K26" s="206"/>
      <c r="L26" s="206"/>
      <c r="M26" s="206"/>
      <c r="N26" s="206"/>
      <c r="O26" s="206"/>
      <c r="P26" s="206"/>
      <c r="Q26" s="206"/>
      <c r="R26" s="206"/>
      <c r="S26" s="206"/>
      <c r="T26" s="206"/>
      <c r="U26" s="207"/>
    </row>
    <row r="27" spans="1:21" x14ac:dyDescent="0.3">
      <c r="A27" s="65">
        <v>10</v>
      </c>
      <c r="B27" s="164">
        <f>'2. Tabla de asignaturas'!D29</f>
        <v>0</v>
      </c>
      <c r="C27" s="164"/>
      <c r="D27" s="164"/>
      <c r="E27" s="164"/>
      <c r="F27" s="206"/>
      <c r="G27" s="206"/>
      <c r="H27" s="206"/>
      <c r="I27" s="206"/>
      <c r="J27" s="206"/>
      <c r="K27" s="206"/>
      <c r="L27" s="206"/>
      <c r="M27" s="206"/>
      <c r="N27" s="206"/>
      <c r="O27" s="206"/>
      <c r="P27" s="206"/>
      <c r="Q27" s="206"/>
      <c r="R27" s="206"/>
      <c r="S27" s="206"/>
      <c r="T27" s="206"/>
      <c r="U27" s="207"/>
    </row>
    <row r="28" spans="1:21" x14ac:dyDescent="0.3">
      <c r="A28" s="65">
        <v>11</v>
      </c>
      <c r="B28" s="164">
        <f>'2. Tabla de asignaturas'!D30</f>
        <v>0</v>
      </c>
      <c r="C28" s="164"/>
      <c r="D28" s="164"/>
      <c r="E28" s="164"/>
      <c r="F28" s="206"/>
      <c r="G28" s="206"/>
      <c r="H28" s="206"/>
      <c r="I28" s="206"/>
      <c r="J28" s="206"/>
      <c r="K28" s="206"/>
      <c r="L28" s="206"/>
      <c r="M28" s="206"/>
      <c r="N28" s="206"/>
      <c r="O28" s="206"/>
      <c r="P28" s="206"/>
      <c r="Q28" s="206"/>
      <c r="R28" s="206"/>
      <c r="S28" s="206"/>
      <c r="T28" s="206"/>
      <c r="U28" s="207"/>
    </row>
    <row r="29" spans="1:21" x14ac:dyDescent="0.3">
      <c r="A29" s="65">
        <v>12</v>
      </c>
      <c r="B29" s="164">
        <f>'2. Tabla de asignaturas'!D31</f>
        <v>0</v>
      </c>
      <c r="C29" s="164"/>
      <c r="D29" s="164"/>
      <c r="E29" s="164"/>
      <c r="F29" s="206"/>
      <c r="G29" s="206"/>
      <c r="H29" s="206"/>
      <c r="I29" s="206"/>
      <c r="J29" s="206"/>
      <c r="K29" s="206"/>
      <c r="L29" s="206"/>
      <c r="M29" s="206"/>
      <c r="N29" s="206"/>
      <c r="O29" s="206"/>
      <c r="P29" s="206"/>
      <c r="Q29" s="206"/>
      <c r="R29" s="206"/>
      <c r="S29" s="206"/>
      <c r="T29" s="206"/>
      <c r="U29" s="207"/>
    </row>
    <row r="30" spans="1:21" x14ac:dyDescent="0.3">
      <c r="A30" s="65">
        <v>13</v>
      </c>
      <c r="B30" s="164">
        <f>'2. Tabla de asignaturas'!D32</f>
        <v>0</v>
      </c>
      <c r="C30" s="164"/>
      <c r="D30" s="164"/>
      <c r="E30" s="164"/>
      <c r="F30" s="206"/>
      <c r="G30" s="206"/>
      <c r="H30" s="206"/>
      <c r="I30" s="206"/>
      <c r="J30" s="206"/>
      <c r="K30" s="206"/>
      <c r="L30" s="206"/>
      <c r="M30" s="206"/>
      <c r="N30" s="206"/>
      <c r="O30" s="206"/>
      <c r="P30" s="206"/>
      <c r="Q30" s="206"/>
      <c r="R30" s="206"/>
      <c r="S30" s="206"/>
      <c r="T30" s="206"/>
      <c r="U30" s="207"/>
    </row>
    <row r="31" spans="1:21" x14ac:dyDescent="0.3">
      <c r="A31" s="65">
        <v>14</v>
      </c>
      <c r="B31" s="164">
        <f>'2. Tabla de asignaturas'!D33</f>
        <v>0</v>
      </c>
      <c r="C31" s="164"/>
      <c r="D31" s="164"/>
      <c r="E31" s="164"/>
      <c r="F31" s="206"/>
      <c r="G31" s="206"/>
      <c r="H31" s="206"/>
      <c r="I31" s="206"/>
      <c r="J31" s="206"/>
      <c r="K31" s="206"/>
      <c r="L31" s="206"/>
      <c r="M31" s="206"/>
      <c r="N31" s="206"/>
      <c r="O31" s="206"/>
      <c r="P31" s="206"/>
      <c r="Q31" s="206"/>
      <c r="R31" s="206"/>
      <c r="S31" s="206"/>
      <c r="T31" s="206"/>
      <c r="U31" s="207"/>
    </row>
    <row r="32" spans="1:21" x14ac:dyDescent="0.3">
      <c r="A32" s="65">
        <v>15</v>
      </c>
      <c r="B32" s="164">
        <f>'2. Tabla de asignaturas'!D34</f>
        <v>0</v>
      </c>
      <c r="C32" s="164"/>
      <c r="D32" s="164"/>
      <c r="E32" s="164"/>
      <c r="F32" s="206"/>
      <c r="G32" s="206"/>
      <c r="H32" s="206"/>
      <c r="I32" s="206"/>
      <c r="J32" s="206"/>
      <c r="K32" s="206"/>
      <c r="L32" s="206"/>
      <c r="M32" s="206"/>
      <c r="N32" s="206"/>
      <c r="O32" s="206"/>
      <c r="P32" s="206"/>
      <c r="Q32" s="206"/>
      <c r="R32" s="206"/>
      <c r="S32" s="206"/>
      <c r="T32" s="206"/>
      <c r="U32" s="207"/>
    </row>
    <row r="33" spans="1:21" x14ac:dyDescent="0.3">
      <c r="A33" s="65">
        <v>16</v>
      </c>
      <c r="B33" s="164">
        <f>'2. Tabla de asignaturas'!D35</f>
        <v>0</v>
      </c>
      <c r="C33" s="164"/>
      <c r="D33" s="164"/>
      <c r="E33" s="164"/>
      <c r="F33" s="206"/>
      <c r="G33" s="206"/>
      <c r="H33" s="206"/>
      <c r="I33" s="206"/>
      <c r="J33" s="206"/>
      <c r="K33" s="206"/>
      <c r="L33" s="206"/>
      <c r="M33" s="206"/>
      <c r="N33" s="206"/>
      <c r="O33" s="206"/>
      <c r="P33" s="206"/>
      <c r="Q33" s="206"/>
      <c r="R33" s="206"/>
      <c r="S33" s="206"/>
      <c r="T33" s="206"/>
      <c r="U33" s="207"/>
    </row>
    <row r="34" spans="1:21" x14ac:dyDescent="0.3">
      <c r="A34" s="65">
        <v>17</v>
      </c>
      <c r="B34" s="164">
        <f>'2. Tabla de asignaturas'!D36</f>
        <v>0</v>
      </c>
      <c r="C34" s="164"/>
      <c r="D34" s="164"/>
      <c r="E34" s="164"/>
      <c r="F34" s="206"/>
      <c r="G34" s="206"/>
      <c r="H34" s="206"/>
      <c r="I34" s="206"/>
      <c r="J34" s="206"/>
      <c r="K34" s="206"/>
      <c r="L34" s="206"/>
      <c r="M34" s="206"/>
      <c r="N34" s="206"/>
      <c r="O34" s="206"/>
      <c r="P34" s="206"/>
      <c r="Q34" s="206"/>
      <c r="R34" s="206"/>
      <c r="S34" s="206"/>
      <c r="T34" s="206"/>
      <c r="U34" s="207"/>
    </row>
    <row r="35" spans="1:21" x14ac:dyDescent="0.3">
      <c r="A35" s="65">
        <v>18</v>
      </c>
      <c r="B35" s="164">
        <f>'2. Tabla de asignaturas'!D37</f>
        <v>0</v>
      </c>
      <c r="C35" s="164"/>
      <c r="D35" s="164"/>
      <c r="E35" s="164"/>
      <c r="F35" s="206"/>
      <c r="G35" s="206"/>
      <c r="H35" s="206"/>
      <c r="I35" s="206"/>
      <c r="J35" s="206"/>
      <c r="K35" s="206"/>
      <c r="L35" s="206"/>
      <c r="M35" s="206"/>
      <c r="N35" s="206"/>
      <c r="O35" s="206"/>
      <c r="P35" s="206"/>
      <c r="Q35" s="206"/>
      <c r="R35" s="206"/>
      <c r="S35" s="206"/>
      <c r="T35" s="206"/>
      <c r="U35" s="207"/>
    </row>
    <row r="36" spans="1:21" x14ac:dyDescent="0.3">
      <c r="A36" s="65">
        <v>19</v>
      </c>
      <c r="B36" s="164">
        <f>'2. Tabla de asignaturas'!D38</f>
        <v>0</v>
      </c>
      <c r="C36" s="164"/>
      <c r="D36" s="164"/>
      <c r="E36" s="164"/>
      <c r="F36" s="206"/>
      <c r="G36" s="206"/>
      <c r="H36" s="206"/>
      <c r="I36" s="206"/>
      <c r="J36" s="206"/>
      <c r="K36" s="206"/>
      <c r="L36" s="206"/>
      <c r="M36" s="206"/>
      <c r="N36" s="206"/>
      <c r="O36" s="206"/>
      <c r="P36" s="206"/>
      <c r="Q36" s="206"/>
      <c r="R36" s="206"/>
      <c r="S36" s="206"/>
      <c r="T36" s="206"/>
      <c r="U36" s="207"/>
    </row>
    <row r="37" spans="1:21" x14ac:dyDescent="0.3">
      <c r="A37" s="65">
        <v>20</v>
      </c>
      <c r="B37" s="164">
        <f>'2. Tabla de asignaturas'!D39</f>
        <v>0</v>
      </c>
      <c r="C37" s="164"/>
      <c r="D37" s="164"/>
      <c r="E37" s="164"/>
      <c r="F37" s="206"/>
      <c r="G37" s="206"/>
      <c r="H37" s="206"/>
      <c r="I37" s="206"/>
      <c r="J37" s="206"/>
      <c r="K37" s="206"/>
      <c r="L37" s="206"/>
      <c r="M37" s="206"/>
      <c r="N37" s="206"/>
      <c r="O37" s="206"/>
      <c r="P37" s="206"/>
      <c r="Q37" s="206"/>
      <c r="R37" s="206"/>
      <c r="S37" s="206"/>
      <c r="T37" s="206"/>
      <c r="U37" s="207"/>
    </row>
    <row r="38" spans="1:21" x14ac:dyDescent="0.3">
      <c r="A38" s="65">
        <v>21</v>
      </c>
      <c r="B38" s="164">
        <f>'2. Tabla de asignaturas'!D40</f>
        <v>0</v>
      </c>
      <c r="C38" s="164"/>
      <c r="D38" s="164"/>
      <c r="E38" s="164"/>
      <c r="F38" s="206"/>
      <c r="G38" s="206"/>
      <c r="H38" s="206"/>
      <c r="I38" s="206"/>
      <c r="J38" s="206"/>
      <c r="K38" s="206"/>
      <c r="L38" s="206"/>
      <c r="M38" s="206"/>
      <c r="N38" s="206"/>
      <c r="O38" s="206"/>
      <c r="P38" s="206"/>
      <c r="Q38" s="206"/>
      <c r="R38" s="206"/>
      <c r="S38" s="206"/>
      <c r="T38" s="206"/>
      <c r="U38" s="207"/>
    </row>
    <row r="39" spans="1:21" x14ac:dyDescent="0.3">
      <c r="A39" s="65">
        <v>22</v>
      </c>
      <c r="B39" s="164">
        <f>'2. Tabla de asignaturas'!D41</f>
        <v>0</v>
      </c>
      <c r="C39" s="164"/>
      <c r="D39" s="164"/>
      <c r="E39" s="164"/>
      <c r="F39" s="206"/>
      <c r="G39" s="206"/>
      <c r="H39" s="206"/>
      <c r="I39" s="206"/>
      <c r="J39" s="206"/>
      <c r="K39" s="206"/>
      <c r="L39" s="206"/>
      <c r="M39" s="206"/>
      <c r="N39" s="206"/>
      <c r="O39" s="206"/>
      <c r="P39" s="206"/>
      <c r="Q39" s="206"/>
      <c r="R39" s="206"/>
      <c r="S39" s="206"/>
      <c r="T39" s="206"/>
      <c r="U39" s="207"/>
    </row>
    <row r="40" spans="1:21" x14ac:dyDescent="0.3">
      <c r="A40" s="65">
        <v>23</v>
      </c>
      <c r="B40" s="164">
        <f>'2. Tabla de asignaturas'!D42</f>
        <v>0</v>
      </c>
      <c r="C40" s="164"/>
      <c r="D40" s="164"/>
      <c r="E40" s="164"/>
      <c r="F40" s="206"/>
      <c r="G40" s="206"/>
      <c r="H40" s="206"/>
      <c r="I40" s="206"/>
      <c r="J40" s="206"/>
      <c r="K40" s="206"/>
      <c r="L40" s="206"/>
      <c r="M40" s="206"/>
      <c r="N40" s="206"/>
      <c r="O40" s="206"/>
      <c r="P40" s="206"/>
      <c r="Q40" s="206"/>
      <c r="R40" s="206"/>
      <c r="S40" s="206"/>
      <c r="T40" s="206"/>
      <c r="U40" s="207"/>
    </row>
    <row r="41" spans="1:21" x14ac:dyDescent="0.3">
      <c r="A41" s="65">
        <v>24</v>
      </c>
      <c r="B41" s="164">
        <f>'2. Tabla de asignaturas'!D43</f>
        <v>0</v>
      </c>
      <c r="C41" s="164"/>
      <c r="D41" s="164"/>
      <c r="E41" s="164"/>
      <c r="F41" s="206"/>
      <c r="G41" s="206"/>
      <c r="H41" s="206"/>
      <c r="I41" s="206"/>
      <c r="J41" s="206"/>
      <c r="K41" s="206"/>
      <c r="L41" s="206"/>
      <c r="M41" s="206"/>
      <c r="N41" s="206"/>
      <c r="O41" s="206"/>
      <c r="P41" s="206"/>
      <c r="Q41" s="206"/>
      <c r="R41" s="206"/>
      <c r="S41" s="206"/>
      <c r="T41" s="206"/>
      <c r="U41" s="207"/>
    </row>
    <row r="42" spans="1:21" x14ac:dyDescent="0.3">
      <c r="A42" s="65">
        <v>25</v>
      </c>
      <c r="B42" s="164">
        <f>'2. Tabla de asignaturas'!D44</f>
        <v>0</v>
      </c>
      <c r="C42" s="164"/>
      <c r="D42" s="164"/>
      <c r="E42" s="164"/>
      <c r="F42" s="206"/>
      <c r="G42" s="206"/>
      <c r="H42" s="206"/>
      <c r="I42" s="206"/>
      <c r="J42" s="206"/>
      <c r="K42" s="206"/>
      <c r="L42" s="206"/>
      <c r="M42" s="206"/>
      <c r="N42" s="206"/>
      <c r="O42" s="206"/>
      <c r="P42" s="206"/>
      <c r="Q42" s="206"/>
      <c r="R42" s="206"/>
      <c r="S42" s="206"/>
      <c r="T42" s="206"/>
      <c r="U42" s="207"/>
    </row>
    <row r="43" spans="1:21" x14ac:dyDescent="0.3">
      <c r="A43" s="65">
        <v>26</v>
      </c>
      <c r="B43" s="164">
        <f>'2. Tabla de asignaturas'!D45</f>
        <v>0</v>
      </c>
      <c r="C43" s="164"/>
      <c r="D43" s="164"/>
      <c r="E43" s="164"/>
      <c r="F43" s="206"/>
      <c r="G43" s="206"/>
      <c r="H43" s="206"/>
      <c r="I43" s="206"/>
      <c r="J43" s="206"/>
      <c r="K43" s="206"/>
      <c r="L43" s="206"/>
      <c r="M43" s="206"/>
      <c r="N43" s="206"/>
      <c r="O43" s="206"/>
      <c r="P43" s="206"/>
      <c r="Q43" s="206"/>
      <c r="R43" s="206"/>
      <c r="S43" s="206"/>
      <c r="T43" s="206"/>
      <c r="U43" s="207"/>
    </row>
    <row r="44" spans="1:21" x14ac:dyDescent="0.3">
      <c r="A44" s="65">
        <v>27</v>
      </c>
      <c r="B44" s="164">
        <f>'2. Tabla de asignaturas'!D46</f>
        <v>0</v>
      </c>
      <c r="C44" s="164"/>
      <c r="D44" s="164"/>
      <c r="E44" s="164"/>
      <c r="F44" s="206"/>
      <c r="G44" s="206"/>
      <c r="H44" s="206"/>
      <c r="I44" s="206"/>
      <c r="J44" s="206"/>
      <c r="K44" s="206"/>
      <c r="L44" s="206"/>
      <c r="M44" s="206"/>
      <c r="N44" s="206"/>
      <c r="O44" s="206"/>
      <c r="P44" s="206"/>
      <c r="Q44" s="206"/>
      <c r="R44" s="206"/>
      <c r="S44" s="206"/>
      <c r="T44" s="206"/>
      <c r="U44" s="207"/>
    </row>
    <row r="45" spans="1:21" x14ac:dyDescent="0.3">
      <c r="A45" s="65">
        <v>28</v>
      </c>
      <c r="B45" s="164">
        <f>'2. Tabla de asignaturas'!D47</f>
        <v>0</v>
      </c>
      <c r="C45" s="164"/>
      <c r="D45" s="164"/>
      <c r="E45" s="164"/>
      <c r="F45" s="206"/>
      <c r="G45" s="206"/>
      <c r="H45" s="206"/>
      <c r="I45" s="206"/>
      <c r="J45" s="206"/>
      <c r="K45" s="206"/>
      <c r="L45" s="206"/>
      <c r="M45" s="206"/>
      <c r="N45" s="206"/>
      <c r="O45" s="206"/>
      <c r="P45" s="206"/>
      <c r="Q45" s="206"/>
      <c r="R45" s="206"/>
      <c r="S45" s="206"/>
      <c r="T45" s="206"/>
      <c r="U45" s="207"/>
    </row>
    <row r="46" spans="1:21" x14ac:dyDescent="0.3">
      <c r="A46" s="65">
        <v>29</v>
      </c>
      <c r="B46" s="164">
        <f>'2. Tabla de asignaturas'!D48</f>
        <v>0</v>
      </c>
      <c r="C46" s="164"/>
      <c r="D46" s="164"/>
      <c r="E46" s="164"/>
      <c r="F46" s="206"/>
      <c r="G46" s="206"/>
      <c r="H46" s="206"/>
      <c r="I46" s="206"/>
      <c r="J46" s="206"/>
      <c r="K46" s="206"/>
      <c r="L46" s="206"/>
      <c r="M46" s="206"/>
      <c r="N46" s="206"/>
      <c r="O46" s="206"/>
      <c r="P46" s="206"/>
      <c r="Q46" s="206"/>
      <c r="R46" s="206"/>
      <c r="S46" s="206"/>
      <c r="T46" s="206"/>
      <c r="U46" s="207"/>
    </row>
    <row r="47" spans="1:21" x14ac:dyDescent="0.3">
      <c r="A47" s="65">
        <v>30</v>
      </c>
      <c r="B47" s="164">
        <f>'2. Tabla de asignaturas'!D49</f>
        <v>0</v>
      </c>
      <c r="C47" s="164"/>
      <c r="D47" s="164"/>
      <c r="E47" s="164"/>
      <c r="F47" s="206"/>
      <c r="G47" s="206"/>
      <c r="H47" s="206"/>
      <c r="I47" s="206"/>
      <c r="J47" s="206"/>
      <c r="K47" s="206"/>
      <c r="L47" s="206"/>
      <c r="M47" s="206"/>
      <c r="N47" s="206"/>
      <c r="O47" s="206"/>
      <c r="P47" s="206"/>
      <c r="Q47" s="206"/>
      <c r="R47" s="206"/>
      <c r="S47" s="206"/>
      <c r="T47" s="206"/>
      <c r="U47" s="207"/>
    </row>
    <row r="48" spans="1:21" x14ac:dyDescent="0.3">
      <c r="A48" s="65">
        <v>31</v>
      </c>
      <c r="B48" s="164">
        <f>'2. Tabla de asignaturas'!D50</f>
        <v>0</v>
      </c>
      <c r="C48" s="164"/>
      <c r="D48" s="164"/>
      <c r="E48" s="164"/>
      <c r="F48" s="206"/>
      <c r="G48" s="206"/>
      <c r="H48" s="206"/>
      <c r="I48" s="206"/>
      <c r="J48" s="206"/>
      <c r="K48" s="206"/>
      <c r="L48" s="206"/>
      <c r="M48" s="206"/>
      <c r="N48" s="206"/>
      <c r="O48" s="206"/>
      <c r="P48" s="206"/>
      <c r="Q48" s="206"/>
      <c r="R48" s="206"/>
      <c r="S48" s="206"/>
      <c r="T48" s="206"/>
      <c r="U48" s="207"/>
    </row>
    <row r="49" spans="1:21" x14ac:dyDescent="0.3">
      <c r="A49" s="65">
        <v>32</v>
      </c>
      <c r="B49" s="164">
        <f>'2. Tabla de asignaturas'!D51</f>
        <v>0</v>
      </c>
      <c r="C49" s="164"/>
      <c r="D49" s="164"/>
      <c r="E49" s="164"/>
      <c r="F49" s="206"/>
      <c r="G49" s="206"/>
      <c r="H49" s="206"/>
      <c r="I49" s="206"/>
      <c r="J49" s="206"/>
      <c r="K49" s="206"/>
      <c r="L49" s="206"/>
      <c r="M49" s="206"/>
      <c r="N49" s="206"/>
      <c r="O49" s="206"/>
      <c r="P49" s="206"/>
      <c r="Q49" s="206"/>
      <c r="R49" s="206"/>
      <c r="S49" s="206"/>
      <c r="T49" s="206"/>
      <c r="U49" s="207"/>
    </row>
    <row r="50" spans="1:21" x14ac:dyDescent="0.3">
      <c r="A50" s="65">
        <v>33</v>
      </c>
      <c r="B50" s="164">
        <f>'2. Tabla de asignaturas'!D52</f>
        <v>0</v>
      </c>
      <c r="C50" s="164"/>
      <c r="D50" s="164"/>
      <c r="E50" s="164"/>
      <c r="F50" s="206"/>
      <c r="G50" s="206"/>
      <c r="H50" s="206"/>
      <c r="I50" s="206"/>
      <c r="J50" s="206"/>
      <c r="K50" s="206"/>
      <c r="L50" s="206"/>
      <c r="M50" s="206"/>
      <c r="N50" s="206"/>
      <c r="O50" s="206"/>
      <c r="P50" s="206"/>
      <c r="Q50" s="206"/>
      <c r="R50" s="206"/>
      <c r="S50" s="206"/>
      <c r="T50" s="206"/>
      <c r="U50" s="207"/>
    </row>
    <row r="51" spans="1:21" x14ac:dyDescent="0.3">
      <c r="A51" s="65">
        <v>34</v>
      </c>
      <c r="B51" s="164">
        <f>'2. Tabla de asignaturas'!D53</f>
        <v>0</v>
      </c>
      <c r="C51" s="164"/>
      <c r="D51" s="164"/>
      <c r="E51" s="164"/>
      <c r="F51" s="206"/>
      <c r="G51" s="206"/>
      <c r="H51" s="206"/>
      <c r="I51" s="206"/>
      <c r="J51" s="206"/>
      <c r="K51" s="206"/>
      <c r="L51" s="206"/>
      <c r="M51" s="206"/>
      <c r="N51" s="206"/>
      <c r="O51" s="206"/>
      <c r="P51" s="206"/>
      <c r="Q51" s="206"/>
      <c r="R51" s="206"/>
      <c r="S51" s="206"/>
      <c r="T51" s="206"/>
      <c r="U51" s="207"/>
    </row>
    <row r="52" spans="1:21" x14ac:dyDescent="0.3">
      <c r="A52" s="65">
        <v>35</v>
      </c>
      <c r="B52" s="164">
        <f>'2. Tabla de asignaturas'!D54</f>
        <v>0</v>
      </c>
      <c r="C52" s="164"/>
      <c r="D52" s="164"/>
      <c r="E52" s="164"/>
      <c r="F52" s="206"/>
      <c r="G52" s="206"/>
      <c r="H52" s="206"/>
      <c r="I52" s="206"/>
      <c r="J52" s="206"/>
      <c r="K52" s="206"/>
      <c r="L52" s="206"/>
      <c r="M52" s="206"/>
      <c r="N52" s="206"/>
      <c r="O52" s="206"/>
      <c r="P52" s="206"/>
      <c r="Q52" s="206"/>
      <c r="R52" s="206"/>
      <c r="S52" s="206"/>
      <c r="T52" s="206"/>
      <c r="U52" s="207"/>
    </row>
    <row r="53" spans="1:21" x14ac:dyDescent="0.3">
      <c r="A53" s="65">
        <v>36</v>
      </c>
      <c r="B53" s="164">
        <f>'2. Tabla de asignaturas'!D55</f>
        <v>0</v>
      </c>
      <c r="C53" s="164"/>
      <c r="D53" s="164"/>
      <c r="E53" s="164"/>
      <c r="F53" s="206"/>
      <c r="G53" s="206"/>
      <c r="H53" s="206"/>
      <c r="I53" s="206"/>
      <c r="J53" s="206"/>
      <c r="K53" s="206"/>
      <c r="L53" s="206"/>
      <c r="M53" s="206"/>
      <c r="N53" s="206"/>
      <c r="O53" s="206"/>
      <c r="P53" s="206"/>
      <c r="Q53" s="206"/>
      <c r="R53" s="206"/>
      <c r="S53" s="206"/>
      <c r="T53" s="206"/>
      <c r="U53" s="207"/>
    </row>
    <row r="54" spans="1:21" x14ac:dyDescent="0.3">
      <c r="A54" s="65">
        <v>37</v>
      </c>
      <c r="B54" s="164">
        <f>'2. Tabla de asignaturas'!D56</f>
        <v>0</v>
      </c>
      <c r="C54" s="164"/>
      <c r="D54" s="164"/>
      <c r="E54" s="164"/>
      <c r="F54" s="206"/>
      <c r="G54" s="206"/>
      <c r="H54" s="206"/>
      <c r="I54" s="206"/>
      <c r="J54" s="206"/>
      <c r="K54" s="206"/>
      <c r="L54" s="206"/>
      <c r="M54" s="206"/>
      <c r="N54" s="206"/>
      <c r="O54" s="206"/>
      <c r="P54" s="206"/>
      <c r="Q54" s="206"/>
      <c r="R54" s="206"/>
      <c r="S54" s="206"/>
      <c r="T54" s="206"/>
      <c r="U54" s="207"/>
    </row>
    <row r="55" spans="1:21" x14ac:dyDescent="0.3">
      <c r="A55" s="65">
        <v>38</v>
      </c>
      <c r="B55" s="164">
        <f>'2. Tabla de asignaturas'!D57</f>
        <v>0</v>
      </c>
      <c r="C55" s="164"/>
      <c r="D55" s="164"/>
      <c r="E55" s="164"/>
      <c r="F55" s="206"/>
      <c r="G55" s="206"/>
      <c r="H55" s="206"/>
      <c r="I55" s="206"/>
      <c r="J55" s="206"/>
      <c r="K55" s="206"/>
      <c r="L55" s="206"/>
      <c r="M55" s="206"/>
      <c r="N55" s="206"/>
      <c r="O55" s="206"/>
      <c r="P55" s="206"/>
      <c r="Q55" s="206"/>
      <c r="R55" s="206"/>
      <c r="S55" s="206"/>
      <c r="T55" s="206"/>
      <c r="U55" s="207"/>
    </row>
    <row r="56" spans="1:21" x14ac:dyDescent="0.3">
      <c r="A56" s="65">
        <v>39</v>
      </c>
      <c r="B56" s="164">
        <f>'2. Tabla de asignaturas'!D58</f>
        <v>0</v>
      </c>
      <c r="C56" s="164"/>
      <c r="D56" s="164"/>
      <c r="E56" s="164"/>
      <c r="F56" s="206"/>
      <c r="G56" s="206"/>
      <c r="H56" s="206"/>
      <c r="I56" s="206"/>
      <c r="J56" s="206"/>
      <c r="K56" s="206"/>
      <c r="L56" s="206"/>
      <c r="M56" s="206"/>
      <c r="N56" s="206"/>
      <c r="O56" s="206"/>
      <c r="P56" s="206"/>
      <c r="Q56" s="206"/>
      <c r="R56" s="206"/>
      <c r="S56" s="206"/>
      <c r="T56" s="206"/>
      <c r="U56" s="207"/>
    </row>
    <row r="57" spans="1:21" x14ac:dyDescent="0.3">
      <c r="A57" s="65">
        <v>40</v>
      </c>
      <c r="B57" s="164">
        <f>'2. Tabla de asignaturas'!D59</f>
        <v>0</v>
      </c>
      <c r="C57" s="164"/>
      <c r="D57" s="164"/>
      <c r="E57" s="164"/>
      <c r="F57" s="206"/>
      <c r="G57" s="206"/>
      <c r="H57" s="206"/>
      <c r="I57" s="206"/>
      <c r="J57" s="206"/>
      <c r="K57" s="206"/>
      <c r="L57" s="206"/>
      <c r="M57" s="206"/>
      <c r="N57" s="206"/>
      <c r="O57" s="206"/>
      <c r="P57" s="206"/>
      <c r="Q57" s="206"/>
      <c r="R57" s="206"/>
      <c r="S57" s="206"/>
      <c r="T57" s="206"/>
      <c r="U57" s="207"/>
    </row>
    <row r="58" spans="1:21" x14ac:dyDescent="0.3">
      <c r="A58" s="65">
        <v>41</v>
      </c>
      <c r="B58" s="164">
        <f>'2. Tabla de asignaturas'!D60</f>
        <v>0</v>
      </c>
      <c r="C58" s="164"/>
      <c r="D58" s="164"/>
      <c r="E58" s="164"/>
      <c r="F58" s="206"/>
      <c r="G58" s="206"/>
      <c r="H58" s="206"/>
      <c r="I58" s="206"/>
      <c r="J58" s="206"/>
      <c r="K58" s="206"/>
      <c r="L58" s="206"/>
      <c r="M58" s="206"/>
      <c r="N58" s="206"/>
      <c r="O58" s="206"/>
      <c r="P58" s="206"/>
      <c r="Q58" s="206"/>
      <c r="R58" s="206"/>
      <c r="S58" s="206"/>
      <c r="T58" s="206"/>
      <c r="U58" s="207"/>
    </row>
    <row r="59" spans="1:21" x14ac:dyDescent="0.3">
      <c r="A59" s="65">
        <v>42</v>
      </c>
      <c r="B59" s="164">
        <f>'2. Tabla de asignaturas'!D61</f>
        <v>0</v>
      </c>
      <c r="C59" s="164"/>
      <c r="D59" s="164"/>
      <c r="E59" s="164"/>
      <c r="F59" s="206"/>
      <c r="G59" s="206"/>
      <c r="H59" s="206"/>
      <c r="I59" s="206"/>
      <c r="J59" s="206"/>
      <c r="K59" s="206"/>
      <c r="L59" s="206"/>
      <c r="M59" s="206"/>
      <c r="N59" s="206"/>
      <c r="O59" s="206"/>
      <c r="P59" s="206"/>
      <c r="Q59" s="206"/>
      <c r="R59" s="206"/>
      <c r="S59" s="206"/>
      <c r="T59" s="206"/>
      <c r="U59" s="207"/>
    </row>
    <row r="60" spans="1:21" x14ac:dyDescent="0.3">
      <c r="A60" s="65">
        <v>43</v>
      </c>
      <c r="B60" s="164">
        <f>'2. Tabla de asignaturas'!D62</f>
        <v>0</v>
      </c>
      <c r="C60" s="164"/>
      <c r="D60" s="164"/>
      <c r="E60" s="164"/>
      <c r="F60" s="206"/>
      <c r="G60" s="206"/>
      <c r="H60" s="206"/>
      <c r="I60" s="206"/>
      <c r="J60" s="206"/>
      <c r="K60" s="206"/>
      <c r="L60" s="206"/>
      <c r="M60" s="206"/>
      <c r="N60" s="206"/>
      <c r="O60" s="206"/>
      <c r="P60" s="206"/>
      <c r="Q60" s="206"/>
      <c r="R60" s="206"/>
      <c r="S60" s="206"/>
      <c r="T60" s="206"/>
      <c r="U60" s="207"/>
    </row>
    <row r="61" spans="1:21" x14ac:dyDescent="0.3">
      <c r="A61" s="65">
        <v>44</v>
      </c>
      <c r="B61" s="164">
        <f>'2. Tabla de asignaturas'!D63</f>
        <v>0</v>
      </c>
      <c r="C61" s="164"/>
      <c r="D61" s="164"/>
      <c r="E61" s="164"/>
      <c r="F61" s="206"/>
      <c r="G61" s="206"/>
      <c r="H61" s="206"/>
      <c r="I61" s="206"/>
      <c r="J61" s="206"/>
      <c r="K61" s="206"/>
      <c r="L61" s="206"/>
      <c r="M61" s="206"/>
      <c r="N61" s="206"/>
      <c r="O61" s="206"/>
      <c r="P61" s="206"/>
      <c r="Q61" s="206"/>
      <c r="R61" s="206"/>
      <c r="S61" s="206"/>
      <c r="T61" s="206"/>
      <c r="U61" s="207"/>
    </row>
    <row r="62" spans="1:21" x14ac:dyDescent="0.3">
      <c r="A62" s="65">
        <v>45</v>
      </c>
      <c r="B62" s="164">
        <f>'2. Tabla de asignaturas'!D64</f>
        <v>0</v>
      </c>
      <c r="C62" s="164"/>
      <c r="D62" s="164"/>
      <c r="E62" s="164"/>
      <c r="F62" s="206"/>
      <c r="G62" s="206"/>
      <c r="H62" s="206"/>
      <c r="I62" s="206"/>
      <c r="J62" s="206"/>
      <c r="K62" s="206"/>
      <c r="L62" s="206"/>
      <c r="M62" s="206"/>
      <c r="N62" s="206"/>
      <c r="O62" s="206"/>
      <c r="P62" s="206"/>
      <c r="Q62" s="206"/>
      <c r="R62" s="206"/>
      <c r="S62" s="206"/>
      <c r="T62" s="206"/>
      <c r="U62" s="207"/>
    </row>
    <row r="63" spans="1:21" x14ac:dyDescent="0.3">
      <c r="A63" s="65">
        <v>46</v>
      </c>
      <c r="B63" s="164">
        <f>'2. Tabla de asignaturas'!D65</f>
        <v>0</v>
      </c>
      <c r="C63" s="164"/>
      <c r="D63" s="164"/>
      <c r="E63" s="164"/>
      <c r="F63" s="206"/>
      <c r="G63" s="206"/>
      <c r="H63" s="206"/>
      <c r="I63" s="206"/>
      <c r="J63" s="206"/>
      <c r="K63" s="206"/>
      <c r="L63" s="206"/>
      <c r="M63" s="206"/>
      <c r="N63" s="206"/>
      <c r="O63" s="206"/>
      <c r="P63" s="206"/>
      <c r="Q63" s="206"/>
      <c r="R63" s="206"/>
      <c r="S63" s="206"/>
      <c r="T63" s="206"/>
      <c r="U63" s="207"/>
    </row>
    <row r="64" spans="1:21" ht="15" thickBot="1" x14ac:dyDescent="0.35">
      <c r="A64" s="66">
        <v>47</v>
      </c>
      <c r="B64" s="166">
        <f>'2. Tabla de asignaturas'!D66</f>
        <v>0</v>
      </c>
      <c r="C64" s="166"/>
      <c r="D64" s="166"/>
      <c r="E64" s="166"/>
      <c r="F64" s="208"/>
      <c r="G64" s="208"/>
      <c r="H64" s="208"/>
      <c r="I64" s="208"/>
      <c r="J64" s="208"/>
      <c r="K64" s="208"/>
      <c r="L64" s="208"/>
      <c r="M64" s="208"/>
      <c r="N64" s="208"/>
      <c r="O64" s="208"/>
      <c r="P64" s="208"/>
      <c r="Q64" s="208"/>
      <c r="R64" s="208"/>
      <c r="S64" s="208"/>
      <c r="T64" s="208"/>
      <c r="U64" s="209"/>
    </row>
  </sheetData>
  <sheetProtection algorithmName="SHA-512" hashValue="Iu37ovXEBXmu76Fi14duCJal8hjanf9vasy837Edv24AHgdq0+L9EXP+caLF8ZzSX7VqoGHp0S7Hl0SCkwQ1sQ==" saltValue="E+UxziAHkebPU9ldw+f52g==" spinCount="100000" sheet="1" objects="1" scenarios="1"/>
  <mergeCells count="273">
    <mergeCell ref="D2:K2"/>
    <mergeCell ref="M2:P2"/>
    <mergeCell ref="R2:S2"/>
    <mergeCell ref="D3:K3"/>
    <mergeCell ref="M3:P3"/>
    <mergeCell ref="R3:S3"/>
    <mergeCell ref="G8:I8"/>
    <mergeCell ref="J8:K8"/>
    <mergeCell ref="M8:P8"/>
    <mergeCell ref="G9:I9"/>
    <mergeCell ref="J9:K9"/>
    <mergeCell ref="M9:P9"/>
    <mergeCell ref="M5:O5"/>
    <mergeCell ref="D6:E7"/>
    <mergeCell ref="F6:F7"/>
    <mergeCell ref="G6:I7"/>
    <mergeCell ref="J6:K7"/>
    <mergeCell ref="M6:O6"/>
    <mergeCell ref="G12:I12"/>
    <mergeCell ref="J12:K12"/>
    <mergeCell ref="M11:P11"/>
    <mergeCell ref="M10:P10"/>
    <mergeCell ref="D10:E10"/>
    <mergeCell ref="G10:I10"/>
    <mergeCell ref="J10:K10"/>
    <mergeCell ref="D11:E11"/>
    <mergeCell ref="G11:I11"/>
    <mergeCell ref="J11:K11"/>
    <mergeCell ref="B31:E31"/>
    <mergeCell ref="B32:E32"/>
    <mergeCell ref="B21:E21"/>
    <mergeCell ref="B22:E22"/>
    <mergeCell ref="B23:E23"/>
    <mergeCell ref="B24:E24"/>
    <mergeCell ref="A3:B4"/>
    <mergeCell ref="A5:B8"/>
    <mergeCell ref="B18:E18"/>
    <mergeCell ref="B19:E19"/>
    <mergeCell ref="B20:E20"/>
    <mergeCell ref="D12:E12"/>
    <mergeCell ref="D8:E8"/>
    <mergeCell ref="B17:E17"/>
    <mergeCell ref="D9:E9"/>
    <mergeCell ref="B25:E25"/>
    <mergeCell ref="B26:E26"/>
    <mergeCell ref="B27:E27"/>
    <mergeCell ref="B28:E28"/>
    <mergeCell ref="B29:E29"/>
    <mergeCell ref="B30:E30"/>
    <mergeCell ref="B57:E57"/>
    <mergeCell ref="B58:E58"/>
    <mergeCell ref="B59:E59"/>
    <mergeCell ref="B60:E60"/>
    <mergeCell ref="B55:E55"/>
    <mergeCell ref="B56:E56"/>
    <mergeCell ref="B45:E45"/>
    <mergeCell ref="B46:E46"/>
    <mergeCell ref="B47:E47"/>
    <mergeCell ref="B48:E48"/>
    <mergeCell ref="B49:E49"/>
    <mergeCell ref="B50:E50"/>
    <mergeCell ref="B51:E51"/>
    <mergeCell ref="B52:E52"/>
    <mergeCell ref="B53:E53"/>
    <mergeCell ref="B54:E54"/>
    <mergeCell ref="F28:I28"/>
    <mergeCell ref="F29:I29"/>
    <mergeCell ref="F30:I30"/>
    <mergeCell ref="F18:I18"/>
    <mergeCell ref="F17:I17"/>
    <mergeCell ref="F20:I20"/>
    <mergeCell ref="F21:I21"/>
    <mergeCell ref="F22:I22"/>
    <mergeCell ref="F23:I23"/>
    <mergeCell ref="F24:I24"/>
    <mergeCell ref="F19:I19"/>
    <mergeCell ref="J17:M17"/>
    <mergeCell ref="J18:M18"/>
    <mergeCell ref="J19:M19"/>
    <mergeCell ref="J20:M20"/>
    <mergeCell ref="J21:M21"/>
    <mergeCell ref="F55:I55"/>
    <mergeCell ref="F56:I56"/>
    <mergeCell ref="F57:I57"/>
    <mergeCell ref="F49:I49"/>
    <mergeCell ref="F50:I50"/>
    <mergeCell ref="F51:I51"/>
    <mergeCell ref="F52:I52"/>
    <mergeCell ref="F53:I53"/>
    <mergeCell ref="F54:I54"/>
    <mergeCell ref="F43:I43"/>
    <mergeCell ref="F44:I44"/>
    <mergeCell ref="F45:I45"/>
    <mergeCell ref="F46:I46"/>
    <mergeCell ref="F47:I47"/>
    <mergeCell ref="F48:I48"/>
    <mergeCell ref="F37:I37"/>
    <mergeCell ref="F38:I38"/>
    <mergeCell ref="F39:I39"/>
    <mergeCell ref="J22:M22"/>
    <mergeCell ref="J23:M23"/>
    <mergeCell ref="J24:M24"/>
    <mergeCell ref="J25:M25"/>
    <mergeCell ref="J26:M26"/>
    <mergeCell ref="J27:M27"/>
    <mergeCell ref="F61:I61"/>
    <mergeCell ref="F62:I62"/>
    <mergeCell ref="F63:I63"/>
    <mergeCell ref="F58:I58"/>
    <mergeCell ref="F59:I59"/>
    <mergeCell ref="F60:I60"/>
    <mergeCell ref="F40:I40"/>
    <mergeCell ref="F41:I41"/>
    <mergeCell ref="F42:I42"/>
    <mergeCell ref="F31:I31"/>
    <mergeCell ref="F32:I32"/>
    <mergeCell ref="F33:I33"/>
    <mergeCell ref="F34:I34"/>
    <mergeCell ref="F35:I35"/>
    <mergeCell ref="F36:I36"/>
    <mergeCell ref="F25:I25"/>
    <mergeCell ref="F26:I26"/>
    <mergeCell ref="F27:I27"/>
    <mergeCell ref="J34:M34"/>
    <mergeCell ref="J35:M35"/>
    <mergeCell ref="J36:M36"/>
    <mergeCell ref="J37:M37"/>
    <mergeCell ref="J38:M38"/>
    <mergeCell ref="J39:M39"/>
    <mergeCell ref="J28:M28"/>
    <mergeCell ref="J29:M29"/>
    <mergeCell ref="J30:M30"/>
    <mergeCell ref="J31:M31"/>
    <mergeCell ref="J32:M32"/>
    <mergeCell ref="J33:M33"/>
    <mergeCell ref="J46:M46"/>
    <mergeCell ref="J47:M47"/>
    <mergeCell ref="J48:M48"/>
    <mergeCell ref="J49:M49"/>
    <mergeCell ref="J50:M50"/>
    <mergeCell ref="J51:M51"/>
    <mergeCell ref="J40:M40"/>
    <mergeCell ref="J41:M41"/>
    <mergeCell ref="J42:M42"/>
    <mergeCell ref="J43:M43"/>
    <mergeCell ref="J44:M44"/>
    <mergeCell ref="J45:M45"/>
    <mergeCell ref="J58:M58"/>
    <mergeCell ref="J59:M59"/>
    <mergeCell ref="J60:M60"/>
    <mergeCell ref="J61:M61"/>
    <mergeCell ref="J62:M62"/>
    <mergeCell ref="J63:M63"/>
    <mergeCell ref="J52:M52"/>
    <mergeCell ref="J53:M53"/>
    <mergeCell ref="J54:M54"/>
    <mergeCell ref="J55:M55"/>
    <mergeCell ref="J56:M56"/>
    <mergeCell ref="J57:M57"/>
    <mergeCell ref="N41:Q41"/>
    <mergeCell ref="N42:Q42"/>
    <mergeCell ref="N43:Q43"/>
    <mergeCell ref="N17:Q17"/>
    <mergeCell ref="N18:Q18"/>
    <mergeCell ref="N19:Q19"/>
    <mergeCell ref="N20:Q20"/>
    <mergeCell ref="N21:Q21"/>
    <mergeCell ref="N22:Q22"/>
    <mergeCell ref="N23:Q23"/>
    <mergeCell ref="N24:Q24"/>
    <mergeCell ref="N25:Q25"/>
    <mergeCell ref="N60:Q60"/>
    <mergeCell ref="N61:Q61"/>
    <mergeCell ref="N50:Q50"/>
    <mergeCell ref="N51:Q51"/>
    <mergeCell ref="N52:Q52"/>
    <mergeCell ref="N53:Q53"/>
    <mergeCell ref="N54:Q54"/>
    <mergeCell ref="N55:Q55"/>
    <mergeCell ref="N56:Q56"/>
    <mergeCell ref="N57:Q57"/>
    <mergeCell ref="R26:U26"/>
    <mergeCell ref="R27:U27"/>
    <mergeCell ref="R28:U28"/>
    <mergeCell ref="R29:U29"/>
    <mergeCell ref="R38:U38"/>
    <mergeCell ref="R39:U39"/>
    <mergeCell ref="R40:U40"/>
    <mergeCell ref="N58:Q58"/>
    <mergeCell ref="N59:Q59"/>
    <mergeCell ref="N44:Q44"/>
    <mergeCell ref="N45:Q45"/>
    <mergeCell ref="N46:Q46"/>
    <mergeCell ref="N47:Q47"/>
    <mergeCell ref="N48:Q48"/>
    <mergeCell ref="N49:Q49"/>
    <mergeCell ref="N26:Q26"/>
    <mergeCell ref="N27:Q27"/>
    <mergeCell ref="N28:Q28"/>
    <mergeCell ref="N29:Q29"/>
    <mergeCell ref="N30:Q30"/>
    <mergeCell ref="N31:Q31"/>
    <mergeCell ref="N38:Q38"/>
    <mergeCell ref="N39:Q39"/>
    <mergeCell ref="N40:Q40"/>
    <mergeCell ref="R41:U41"/>
    <mergeCell ref="N32:Q32"/>
    <mergeCell ref="N33:Q33"/>
    <mergeCell ref="N34:Q34"/>
    <mergeCell ref="N35:Q35"/>
    <mergeCell ref="N36:Q36"/>
    <mergeCell ref="N37:Q37"/>
    <mergeCell ref="R17:U17"/>
    <mergeCell ref="R18:U18"/>
    <mergeCell ref="R19:U19"/>
    <mergeCell ref="R20:U20"/>
    <mergeCell ref="R21:U21"/>
    <mergeCell ref="R22:U22"/>
    <mergeCell ref="R23:U23"/>
    <mergeCell ref="R36:U36"/>
    <mergeCell ref="R37:U37"/>
    <mergeCell ref="R30:U30"/>
    <mergeCell ref="R31:U31"/>
    <mergeCell ref="R32:U32"/>
    <mergeCell ref="R33:U33"/>
    <mergeCell ref="R34:U34"/>
    <mergeCell ref="R35:U35"/>
    <mergeCell ref="R24:U24"/>
    <mergeCell ref="R25:U25"/>
    <mergeCell ref="R63:U63"/>
    <mergeCell ref="R64:U64"/>
    <mergeCell ref="B64:E64"/>
    <mergeCell ref="B63:E63"/>
    <mergeCell ref="B62:E62"/>
    <mergeCell ref="B61:E61"/>
    <mergeCell ref="N62:Q62"/>
    <mergeCell ref="N63:Q63"/>
    <mergeCell ref="N64:Q64"/>
    <mergeCell ref="J64:M64"/>
    <mergeCell ref="F64:I64"/>
    <mergeCell ref="R60:U60"/>
    <mergeCell ref="R61:U61"/>
    <mergeCell ref="R62:U62"/>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B43:E43"/>
    <mergeCell ref="B44:E44"/>
    <mergeCell ref="B33:E33"/>
    <mergeCell ref="B34:E34"/>
    <mergeCell ref="B35:E35"/>
    <mergeCell ref="B37:E37"/>
    <mergeCell ref="B38:E38"/>
    <mergeCell ref="B39:E39"/>
    <mergeCell ref="B40:E40"/>
    <mergeCell ref="B41:E41"/>
    <mergeCell ref="B42:E42"/>
    <mergeCell ref="B36:E36"/>
  </mergeCells>
  <conditionalFormatting sqref="Q9:Q11">
    <cfRule type="expression" dxfId="1" priority="9">
      <formula>#REF!&lt;&gt;"No Aplica"</formula>
    </cfRule>
  </conditionalFormatting>
  <conditionalFormatting sqref="R9">
    <cfRule type="cellIs" dxfId="0" priority="4" operator="greaterThan">
      <formula>30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'Competencias MUIT'!$A$3:$A$41</xm:f>
          </x14:formula1>
          <xm:sqref>N18:N64 J18:J64 F18:F64 R18:R64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Asignaturas GITST</vt:lpstr>
      <vt:lpstr>Asignaturas GIB</vt:lpstr>
      <vt:lpstr>Asignaturas GISD</vt:lpstr>
      <vt:lpstr>Asignaturas MUIT</vt:lpstr>
      <vt:lpstr>Asignaturas MUIB</vt:lpstr>
      <vt:lpstr>Titulaciones</vt:lpstr>
      <vt:lpstr>1. Univers. y titulación destin</vt:lpstr>
      <vt:lpstr>2. Tabla de asignaturas</vt:lpstr>
      <vt:lpstr>3. Tabla competencias (MUIT)</vt:lpstr>
      <vt:lpstr>Competencias GITST</vt:lpstr>
      <vt:lpstr>Competencias GIB</vt:lpstr>
      <vt:lpstr>Competencias GISD</vt:lpstr>
      <vt:lpstr>Competencias MUIT</vt:lpstr>
      <vt:lpstr>Competencias MUIB</vt:lpstr>
      <vt:lpstr>GIB</vt:lpstr>
      <vt:lpstr>GISD</vt:lpstr>
      <vt:lpstr>GITST</vt:lpstr>
      <vt:lpstr>MUIB</vt:lpstr>
      <vt:lpstr>MUIT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Jesús Fraile Ardanuy</dc:creator>
  <cp:keywords/>
  <dc:description/>
  <cp:lastModifiedBy>JULIAN AYUSO BRAVO</cp:lastModifiedBy>
  <cp:revision/>
  <dcterms:created xsi:type="dcterms:W3CDTF">2024-12-03T09:44:04Z</dcterms:created>
  <dcterms:modified xsi:type="dcterms:W3CDTF">2025-12-21T12:47:24Z</dcterms:modified>
  <cp:category/>
  <cp:contentStatus/>
</cp:coreProperties>
</file>